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＃９問１" sheetId="12" r:id="rId1"/>
    <sheet name="＃９問２" sheetId="13" r:id="rId2"/>
    <sheet name="＃９問３" sheetId="14" r:id="rId3"/>
    <sheet name="＃１０問１" sheetId="15" r:id="rId4"/>
    <sheet name="＃１０問２" sheetId="16" r:id="rId5"/>
    <sheet name="＃９問１解答例" sheetId="2" r:id="rId6"/>
    <sheet name="＃９問２解答例" sheetId="9" r:id="rId7"/>
    <sheet name="＃９問３解答例" sheetId="10" r:id="rId8"/>
    <sheet name="＃１０問１解答例" sheetId="7" r:id="rId9"/>
    <sheet name="＃１０問２解答例" sheetId="11" r:id="rId10"/>
    <sheet name="おまけ＃９問１" sheetId="17" r:id="rId11"/>
  </sheets>
  <calcPr calcId="152511"/>
</workbook>
</file>

<file path=xl/calcChain.xml><?xml version="1.0" encoding="utf-8"?>
<calcChain xmlns="http://schemas.openxmlformats.org/spreadsheetml/2006/main">
  <c r="F24" i="17" l="1"/>
  <c r="C24" i="17"/>
  <c r="F20" i="17"/>
  <c r="C20" i="17"/>
  <c r="F18" i="17"/>
  <c r="C18" i="17"/>
  <c r="B13" i="17"/>
  <c r="C13" i="17" s="1"/>
  <c r="B4" i="17"/>
  <c r="E1" i="17"/>
  <c r="E8" i="17" s="1"/>
  <c r="B1" i="17"/>
  <c r="B10" i="17" s="1"/>
  <c r="F24" i="11"/>
  <c r="C24" i="11"/>
  <c r="F20" i="11"/>
  <c r="C20" i="11"/>
  <c r="F18" i="11"/>
  <c r="C18" i="11"/>
  <c r="E1" i="11"/>
  <c r="E8" i="11" s="1"/>
  <c r="F8" i="11" s="1"/>
  <c r="B1" i="11"/>
  <c r="B10" i="11" s="1"/>
  <c r="C24" i="7"/>
  <c r="F24" i="7"/>
  <c r="F20" i="7"/>
  <c r="F18" i="7"/>
  <c r="C20" i="7"/>
  <c r="C18" i="7"/>
  <c r="E12" i="7"/>
  <c r="F12" i="7" s="1"/>
  <c r="E1" i="7"/>
  <c r="E13" i="7" s="1"/>
  <c r="F13" i="7" s="1"/>
  <c r="B1" i="7"/>
  <c r="B5" i="7" s="1"/>
  <c r="C5" i="7" s="1"/>
  <c r="B9" i="7" l="1"/>
  <c r="B5" i="17"/>
  <c r="C5" i="17" s="1"/>
  <c r="B11" i="17"/>
  <c r="C11" i="17" s="1"/>
  <c r="B15" i="17"/>
  <c r="C15" i="17" s="1"/>
  <c r="B4" i="7"/>
  <c r="B13" i="7"/>
  <c r="B6" i="17"/>
  <c r="C6" i="17" s="1"/>
  <c r="B12" i="17"/>
  <c r="C12" i="17" s="1"/>
  <c r="B8" i="7"/>
  <c r="B14" i="7"/>
  <c r="B8" i="17"/>
  <c r="C8" i="17" s="1"/>
  <c r="E7" i="17"/>
  <c r="F7" i="17" s="1"/>
  <c r="E15" i="17"/>
  <c r="F15" i="17" s="1"/>
  <c r="E11" i="17"/>
  <c r="F11" i="17" s="1"/>
  <c r="E6" i="17"/>
  <c r="F6" i="17" s="1"/>
  <c r="E14" i="17"/>
  <c r="F14" i="17" s="1"/>
  <c r="E10" i="17"/>
  <c r="F10" i="17" s="1"/>
  <c r="E9" i="17"/>
  <c r="F9" i="17" s="1"/>
  <c r="E4" i="17"/>
  <c r="F4" i="17" s="1"/>
  <c r="E12" i="17"/>
  <c r="F12" i="17" s="1"/>
  <c r="C4" i="17"/>
  <c r="B7" i="17"/>
  <c r="C7" i="17" s="1"/>
  <c r="B14" i="17"/>
  <c r="B9" i="17"/>
  <c r="C10" i="17"/>
  <c r="F8" i="17"/>
  <c r="G15" i="17"/>
  <c r="E5" i="17"/>
  <c r="E13" i="17"/>
  <c r="E7" i="11"/>
  <c r="F7" i="11" s="1"/>
  <c r="E6" i="11"/>
  <c r="F6" i="11" s="1"/>
  <c r="E4" i="11"/>
  <c r="F4" i="11" s="1"/>
  <c r="E14" i="11"/>
  <c r="F14" i="11" s="1"/>
  <c r="E11" i="11"/>
  <c r="F11" i="11" s="1"/>
  <c r="E15" i="11"/>
  <c r="F15" i="11" s="1"/>
  <c r="E12" i="11"/>
  <c r="F12" i="11" s="1"/>
  <c r="E9" i="11"/>
  <c r="F9" i="11" s="1"/>
  <c r="B6" i="11"/>
  <c r="B7" i="11"/>
  <c r="B15" i="11"/>
  <c r="B4" i="11"/>
  <c r="B9" i="11"/>
  <c r="B12" i="11"/>
  <c r="B8" i="11"/>
  <c r="C8" i="11" s="1"/>
  <c r="B5" i="11"/>
  <c r="C5" i="11" s="1"/>
  <c r="B11" i="11"/>
  <c r="B13" i="11"/>
  <c r="C13" i="11" s="1"/>
  <c r="B14" i="11"/>
  <c r="C10" i="11"/>
  <c r="E10" i="11"/>
  <c r="F10" i="11" s="1"/>
  <c r="E5" i="11"/>
  <c r="F5" i="11" s="1"/>
  <c r="E13" i="11"/>
  <c r="F13" i="11" s="1"/>
  <c r="E5" i="7"/>
  <c r="F5" i="7" s="1"/>
  <c r="E11" i="7"/>
  <c r="F11" i="7" s="1"/>
  <c r="B7" i="7"/>
  <c r="E4" i="7"/>
  <c r="F4" i="7" s="1"/>
  <c r="B12" i="7"/>
  <c r="E10" i="7"/>
  <c r="F10" i="7" s="1"/>
  <c r="B11" i="7"/>
  <c r="E9" i="7"/>
  <c r="F9" i="7" s="1"/>
  <c r="E15" i="7"/>
  <c r="F15" i="7" s="1"/>
  <c r="B6" i="7"/>
  <c r="E8" i="7"/>
  <c r="F8" i="7" s="1"/>
  <c r="E14" i="7"/>
  <c r="F14" i="7" s="1"/>
  <c r="B10" i="7"/>
  <c r="B15" i="7"/>
  <c r="E7" i="7"/>
  <c r="F7" i="7" s="1"/>
  <c r="E6" i="7"/>
  <c r="F6" i="7" s="1"/>
  <c r="C12" i="7" l="1"/>
  <c r="G12" i="7"/>
  <c r="G11" i="17"/>
  <c r="G7" i="17"/>
  <c r="G9" i="17"/>
  <c r="C14" i="7"/>
  <c r="G14" i="7"/>
  <c r="G5" i="7"/>
  <c r="C11" i="7"/>
  <c r="G11" i="7"/>
  <c r="C7" i="7"/>
  <c r="G7" i="7"/>
  <c r="G8" i="17"/>
  <c r="C8" i="7"/>
  <c r="G8" i="7"/>
  <c r="C13" i="7"/>
  <c r="G13" i="7"/>
  <c r="C10" i="7"/>
  <c r="G10" i="7"/>
  <c r="C15" i="7"/>
  <c r="G15" i="7"/>
  <c r="C6" i="7"/>
  <c r="G6" i="7"/>
  <c r="C9" i="17"/>
  <c r="G4" i="17"/>
  <c r="G4" i="7"/>
  <c r="C4" i="7"/>
  <c r="C9" i="7"/>
  <c r="G9" i="7"/>
  <c r="G10" i="17"/>
  <c r="G12" i="17"/>
  <c r="G6" i="17"/>
  <c r="G14" i="17"/>
  <c r="C14" i="17"/>
  <c r="F5" i="17"/>
  <c r="G5" i="17"/>
  <c r="F13" i="17"/>
  <c r="G13" i="17"/>
  <c r="G11" i="11"/>
  <c r="C11" i="11"/>
  <c r="G6" i="11"/>
  <c r="C6" i="11"/>
  <c r="C7" i="11"/>
  <c r="G7" i="11"/>
  <c r="G14" i="11"/>
  <c r="C14" i="11"/>
  <c r="C15" i="11"/>
  <c r="G15" i="11"/>
  <c r="G4" i="11"/>
  <c r="C4" i="11"/>
  <c r="G9" i="11"/>
  <c r="C9" i="11"/>
  <c r="G12" i="11"/>
  <c r="C12" i="11"/>
  <c r="G8" i="11"/>
  <c r="G13" i="11"/>
  <c r="F16" i="11"/>
  <c r="E18" i="11" s="1"/>
  <c r="E20" i="11" s="1"/>
  <c r="G10" i="11"/>
  <c r="G5" i="11"/>
  <c r="F16" i="7"/>
  <c r="E18" i="7" s="1"/>
  <c r="E20" i="7" s="1"/>
  <c r="C16" i="17" l="1"/>
  <c r="B18" i="17" s="1"/>
  <c r="B20" i="17" s="1"/>
  <c r="G16" i="7"/>
  <c r="B24" i="7" s="1"/>
  <c r="C16" i="7"/>
  <c r="B18" i="7" s="1"/>
  <c r="B20" i="7" s="1"/>
  <c r="B22" i="7" s="1"/>
  <c r="F16" i="17"/>
  <c r="E18" i="17" s="1"/>
  <c r="E20" i="17" s="1"/>
  <c r="B22" i="17" s="1"/>
  <c r="G16" i="17"/>
  <c r="B24" i="17" s="1"/>
  <c r="C16" i="11"/>
  <c r="B18" i="11" s="1"/>
  <c r="B20" i="11" s="1"/>
  <c r="B22" i="11" s="1"/>
  <c r="G16" i="11"/>
  <c r="B24" i="11" s="1"/>
  <c r="E24" i="7" l="1"/>
  <c r="E24" i="17"/>
  <c r="E24" i="11"/>
</calcChain>
</file>

<file path=xl/sharedStrings.xml><?xml version="1.0" encoding="utf-8"?>
<sst xmlns="http://schemas.openxmlformats.org/spreadsheetml/2006/main" count="118" uniqueCount="29">
  <si>
    <t>番号</t>
    <rPh sb="0" eb="2">
      <t>バンゴウ</t>
    </rPh>
    <phoneticPr fontId="1"/>
  </si>
  <si>
    <t>50m走</t>
    <rPh sb="3" eb="4">
      <t>ハシ</t>
    </rPh>
    <phoneticPr fontId="1"/>
  </si>
  <si>
    <t>ボール投げ</t>
    <rPh sb="3" eb="4">
      <t>ナ</t>
    </rPh>
    <phoneticPr fontId="1"/>
  </si>
  <si>
    <t>数学</t>
    <rPh sb="0" eb="2">
      <t>スウガク</t>
    </rPh>
    <phoneticPr fontId="1"/>
  </si>
  <si>
    <t>簿記</t>
    <rPh sb="0" eb="2">
      <t>ボキ</t>
    </rPh>
    <phoneticPr fontId="1"/>
  </si>
  <si>
    <t>社会</t>
    <rPh sb="0" eb="2">
      <t>シャカイ</t>
    </rPh>
    <phoneticPr fontId="1"/>
  </si>
  <si>
    <t>偏差</t>
    <rPh sb="0" eb="2">
      <t>ヘンサ</t>
    </rPh>
    <phoneticPr fontId="1"/>
  </si>
  <si>
    <t>偏差^2</t>
    <rPh sb="0" eb="2">
      <t>ヘンサ</t>
    </rPh>
    <phoneticPr fontId="1"/>
  </si>
  <si>
    <t>合計</t>
    <rPh sb="0" eb="2">
      <t>ゴウケイ</t>
    </rPh>
    <phoneticPr fontId="1"/>
  </si>
  <si>
    <t>不要</t>
    <rPh sb="0" eb="2">
      <t>フヨウ</t>
    </rPh>
    <phoneticPr fontId="1"/>
  </si>
  <si>
    <t>数学平均</t>
    <rPh sb="0" eb="2">
      <t>スウガク</t>
    </rPh>
    <rPh sb="2" eb="4">
      <t>ヘイキン</t>
    </rPh>
    <phoneticPr fontId="1"/>
  </si>
  <si>
    <t>簿記平均</t>
    <rPh sb="0" eb="2">
      <t>ボキ</t>
    </rPh>
    <rPh sb="2" eb="4">
      <t>ヘイキン</t>
    </rPh>
    <phoneticPr fontId="1"/>
  </si>
  <si>
    <t>数学分散</t>
    <rPh sb="0" eb="2">
      <t>スウガク</t>
    </rPh>
    <rPh sb="2" eb="4">
      <t>ブンサン</t>
    </rPh>
    <phoneticPr fontId="1"/>
  </si>
  <si>
    <t>数学標準偏差</t>
    <rPh sb="0" eb="2">
      <t>スウガク</t>
    </rPh>
    <rPh sb="2" eb="4">
      <t>ヒョウジュン</t>
    </rPh>
    <rPh sb="4" eb="6">
      <t>ヘンサ</t>
    </rPh>
    <phoneticPr fontId="1"/>
  </si>
  <si>
    <t>簿記分散</t>
    <rPh sb="0" eb="2">
      <t>ボキ</t>
    </rPh>
    <rPh sb="2" eb="4">
      <t>ブンサン</t>
    </rPh>
    <phoneticPr fontId="1"/>
  </si>
  <si>
    <t>簿記標準偏差</t>
    <rPh sb="0" eb="2">
      <t>ボキ</t>
    </rPh>
    <rPh sb="2" eb="4">
      <t>ヒョウジュン</t>
    </rPh>
    <rPh sb="4" eb="6">
      <t>ヘンサ</t>
    </rPh>
    <phoneticPr fontId="1"/>
  </si>
  <si>
    <t>数標偏×簿標偏</t>
    <rPh sb="0" eb="1">
      <t>スウ</t>
    </rPh>
    <rPh sb="1" eb="2">
      <t>コズエ</t>
    </rPh>
    <rPh sb="2" eb="3">
      <t>カタヨ</t>
    </rPh>
    <rPh sb="4" eb="5">
      <t>ハク</t>
    </rPh>
    <rPh sb="5" eb="6">
      <t>ヒョウ</t>
    </rPh>
    <rPh sb="6" eb="7">
      <t>ヘン</t>
    </rPh>
    <phoneticPr fontId="1"/>
  </si>
  <si>
    <t>共分散</t>
    <rPh sb="0" eb="3">
      <t>キョウブンサン</t>
    </rPh>
    <phoneticPr fontId="1"/>
  </si>
  <si>
    <t>相関係数</t>
    <rPh sb="0" eb="2">
      <t>ソウカン</t>
    </rPh>
    <rPh sb="2" eb="4">
      <t>ケイスウ</t>
    </rPh>
    <phoneticPr fontId="1"/>
  </si>
  <si>
    <t>数偏×簿偏</t>
    <rPh sb="0" eb="1">
      <t>スウ</t>
    </rPh>
    <rPh sb="1" eb="2">
      <t>ペン</t>
    </rPh>
    <rPh sb="3" eb="4">
      <t>ボ</t>
    </rPh>
    <rPh sb="4" eb="5">
      <t>ヘン</t>
    </rPh>
    <phoneticPr fontId="1"/>
  </si>
  <si>
    <t>社会平均</t>
    <rPh sb="0" eb="2">
      <t>シャカイ</t>
    </rPh>
    <rPh sb="2" eb="4">
      <t>ヘイキン</t>
    </rPh>
    <phoneticPr fontId="1"/>
  </si>
  <si>
    <t>社会分散</t>
    <rPh sb="0" eb="2">
      <t>シャカイ</t>
    </rPh>
    <rPh sb="2" eb="4">
      <t>ブンサン</t>
    </rPh>
    <phoneticPr fontId="1"/>
  </si>
  <si>
    <t>社会標準偏差</t>
    <rPh sb="0" eb="2">
      <t>シャカイ</t>
    </rPh>
    <rPh sb="2" eb="4">
      <t>ヒョウジュン</t>
    </rPh>
    <rPh sb="4" eb="6">
      <t>ヘンサ</t>
    </rPh>
    <phoneticPr fontId="1"/>
  </si>
  <si>
    <t>社標偏×ボ標偏</t>
    <rPh sb="0" eb="1">
      <t>ヤシロ</t>
    </rPh>
    <rPh sb="1" eb="2">
      <t>コズエ</t>
    </rPh>
    <rPh sb="2" eb="3">
      <t>カタヨ</t>
    </rPh>
    <rPh sb="5" eb="6">
      <t>ヒョウ</t>
    </rPh>
    <rPh sb="6" eb="7">
      <t>ヘン</t>
    </rPh>
    <phoneticPr fontId="1"/>
  </si>
  <si>
    <t>ボール投げ平均</t>
    <rPh sb="3" eb="4">
      <t>ナ</t>
    </rPh>
    <rPh sb="5" eb="7">
      <t>ヘイキン</t>
    </rPh>
    <phoneticPr fontId="1"/>
  </si>
  <si>
    <t>社偏×ボ偏</t>
    <rPh sb="0" eb="1">
      <t>シャ</t>
    </rPh>
    <rPh sb="1" eb="2">
      <t>ペン</t>
    </rPh>
    <rPh sb="4" eb="5">
      <t>ヘン</t>
    </rPh>
    <phoneticPr fontId="1"/>
  </si>
  <si>
    <t>ボ投分散</t>
    <rPh sb="1" eb="2">
      <t>ナ</t>
    </rPh>
    <rPh sb="2" eb="4">
      <t>ブンサン</t>
    </rPh>
    <phoneticPr fontId="1"/>
  </si>
  <si>
    <t>ボ投標準偏差</t>
    <rPh sb="2" eb="4">
      <t>ヒョウジュン</t>
    </rPh>
    <rPh sb="4" eb="6">
      <t>ヘンサ</t>
    </rPh>
    <phoneticPr fontId="1"/>
  </si>
  <si>
    <t>50m走平均</t>
    <rPh sb="4" eb="6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</si>
</sst>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5" borderId="0" xfId="0" applyFill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散布図１</c:v>
          </c:tx>
          <c:spPr>
            <a:ln w="28575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fld id="{9622EACD-E65A-44D1-AD3B-6A4A92CBAE0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9C217E0-53D1-449A-9EB2-E7B0D3420E1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AFDC219-F9E6-430F-8A5B-C8608FE88FF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A40F530-EEF1-4003-81BE-B1F9879EE7F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90FCE43-F866-486B-8350-942226E39FD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A7A52C4-FD0C-4B76-9C1E-EEB0C23DC93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6E37C41D-F5BB-49F7-9556-5010F88A358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5D0001E6-8276-4F6E-99E2-8FA0EDBAF2F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147F00BF-4AEB-4A6D-A708-61AD6C841D1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378442D5-8D01-47CC-8C48-330134BB866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6CFB37A2-AC07-4D9A-9F0B-C63E7761564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074B29DC-EEDD-4E7B-B2E8-F8F6C8720A4D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xVal>
            <c:numRef>
              <c:f>'＃９問１解答例'!$C$2:$C$13</c:f>
              <c:numCache>
                <c:formatCode>General</c:formatCode>
                <c:ptCount val="12"/>
                <c:pt idx="0">
                  <c:v>18</c:v>
                </c:pt>
                <c:pt idx="1">
                  <c:v>23</c:v>
                </c:pt>
                <c:pt idx="2">
                  <c:v>21</c:v>
                </c:pt>
                <c:pt idx="3">
                  <c:v>17</c:v>
                </c:pt>
                <c:pt idx="4">
                  <c:v>19</c:v>
                </c:pt>
                <c:pt idx="5">
                  <c:v>18</c:v>
                </c:pt>
                <c:pt idx="6">
                  <c:v>26</c:v>
                </c:pt>
                <c:pt idx="7">
                  <c:v>17</c:v>
                </c:pt>
                <c:pt idx="8">
                  <c:v>28</c:v>
                </c:pt>
                <c:pt idx="9">
                  <c:v>22</c:v>
                </c:pt>
                <c:pt idx="10">
                  <c:v>24</c:v>
                </c:pt>
                <c:pt idx="11">
                  <c:v>23</c:v>
                </c:pt>
              </c:numCache>
            </c:numRef>
          </c:xVal>
          <c:yVal>
            <c:numRef>
              <c:f>'＃９問１解答例'!$B$2:$B$13</c:f>
              <c:numCache>
                <c:formatCode>General</c:formatCode>
                <c:ptCount val="12"/>
                <c:pt idx="0">
                  <c:v>7.9</c:v>
                </c:pt>
                <c:pt idx="1">
                  <c:v>7.3</c:v>
                </c:pt>
                <c:pt idx="2">
                  <c:v>7.2</c:v>
                </c:pt>
                <c:pt idx="3">
                  <c:v>8.4</c:v>
                </c:pt>
                <c:pt idx="4">
                  <c:v>7.4</c:v>
                </c:pt>
                <c:pt idx="5">
                  <c:v>7.2</c:v>
                </c:pt>
                <c:pt idx="6">
                  <c:v>7</c:v>
                </c:pt>
                <c:pt idx="7">
                  <c:v>8.3000000000000007</c:v>
                </c:pt>
                <c:pt idx="8">
                  <c:v>6.8</c:v>
                </c:pt>
                <c:pt idx="9">
                  <c:v>7.2</c:v>
                </c:pt>
                <c:pt idx="10">
                  <c:v>7.6</c:v>
                </c:pt>
                <c:pt idx="11">
                  <c:v>7.5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'＃９問１解答例'!$A$2:$A$13</c15:f>
                <c15:dlblRangeCache>
                  <c:ptCount val="12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40165512"/>
        <c:axId val="340168648"/>
      </c:scatterChart>
      <c:valAx>
        <c:axId val="340165512"/>
        <c:scaling>
          <c:orientation val="minMax"/>
          <c:max val="30"/>
          <c:min val="1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ボール投げ</a:t>
                </a:r>
                <a:r>
                  <a:rPr lang="en-US" altLang="ja-JP"/>
                  <a:t>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0168648"/>
        <c:crosses val="autoZero"/>
        <c:crossBetween val="midCat"/>
      </c:valAx>
      <c:valAx>
        <c:axId val="340168648"/>
        <c:scaling>
          <c:orientation val="minMax"/>
          <c:max val="9"/>
          <c:min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50m</a:t>
                </a:r>
                <a:r>
                  <a:rPr lang="ja-JP" altLang="en-US"/>
                  <a:t>走</a:t>
                </a:r>
                <a:r>
                  <a:rPr lang="en-US" altLang="ja-JP"/>
                  <a:t>(</a:t>
                </a:r>
                <a:r>
                  <a:rPr lang="ja-JP" altLang="en-US"/>
                  <a:t>秒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0165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散布図１</c:v>
          </c:tx>
          <c:spPr>
            <a:ln w="28575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fld id="{D31FB8D2-5F8E-4E87-BB26-D050F6402DB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963ED12-AA50-47E0-BB3F-BABE8CE2B4C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5DCA9B2-3620-46C8-A2FC-49A7716F636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3438B14-53A2-4943-89A1-F5731EFED28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733B012-5AD9-4752-90FF-966BFC93CB9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EEDD026-8351-4880-AFDC-BC0F4735974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2B03C87-9A74-4D39-9AC7-849BE164593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4AD46CB-45D1-4A43-B854-2BC6F5878EB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5F687563-F6E1-4505-878A-8E2C3D0B19B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3CAC9A9F-AA6C-44DF-979E-46ECDC225F1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962C63B9-CC90-4AFA-ADEE-547D81A1130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3B5A791C-09E1-4DF9-AABD-59FA399462AD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xVal>
            <c:numRef>
              <c:f>'＃９問２解答例'!$C$2:$C$13</c:f>
              <c:numCache>
                <c:formatCode>General</c:formatCode>
                <c:ptCount val="12"/>
                <c:pt idx="0">
                  <c:v>46</c:v>
                </c:pt>
                <c:pt idx="1">
                  <c:v>73</c:v>
                </c:pt>
                <c:pt idx="2">
                  <c:v>54</c:v>
                </c:pt>
                <c:pt idx="3">
                  <c:v>57</c:v>
                </c:pt>
                <c:pt idx="4">
                  <c:v>70</c:v>
                </c:pt>
                <c:pt idx="5">
                  <c:v>67</c:v>
                </c:pt>
                <c:pt idx="6">
                  <c:v>41</c:v>
                </c:pt>
                <c:pt idx="7">
                  <c:v>60</c:v>
                </c:pt>
                <c:pt idx="8">
                  <c:v>62</c:v>
                </c:pt>
                <c:pt idx="9">
                  <c:v>32</c:v>
                </c:pt>
                <c:pt idx="10">
                  <c:v>55</c:v>
                </c:pt>
                <c:pt idx="11">
                  <c:v>58</c:v>
                </c:pt>
              </c:numCache>
            </c:numRef>
          </c:xVal>
          <c:yVal>
            <c:numRef>
              <c:f>'＃９問２解答例'!$B$2:$B$13</c:f>
              <c:numCache>
                <c:formatCode>General</c:formatCode>
                <c:ptCount val="12"/>
                <c:pt idx="0">
                  <c:v>59</c:v>
                </c:pt>
                <c:pt idx="1">
                  <c:v>84</c:v>
                </c:pt>
                <c:pt idx="2">
                  <c:v>66</c:v>
                </c:pt>
                <c:pt idx="3">
                  <c:v>63</c:v>
                </c:pt>
                <c:pt idx="4">
                  <c:v>84</c:v>
                </c:pt>
                <c:pt idx="5">
                  <c:v>76</c:v>
                </c:pt>
                <c:pt idx="6">
                  <c:v>55</c:v>
                </c:pt>
                <c:pt idx="7">
                  <c:v>64</c:v>
                </c:pt>
                <c:pt idx="8">
                  <c:v>78</c:v>
                </c:pt>
                <c:pt idx="9">
                  <c:v>50</c:v>
                </c:pt>
                <c:pt idx="10">
                  <c:v>57</c:v>
                </c:pt>
                <c:pt idx="11">
                  <c:v>72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'＃９問２解答例'!$A$2:$A$13</c15:f>
                <c15:dlblRangeCache>
                  <c:ptCount val="12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40168256"/>
        <c:axId val="340166688"/>
      </c:scatterChart>
      <c:valAx>
        <c:axId val="340168256"/>
        <c:scaling>
          <c:orientation val="minMax"/>
          <c:max val="90"/>
          <c:min val="3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簿記</a:t>
                </a:r>
                <a:r>
                  <a:rPr lang="en-US" altLang="ja-JP"/>
                  <a:t>(</a:t>
                </a:r>
                <a:r>
                  <a:rPr lang="ja-JP" altLang="en-US"/>
                  <a:t>点</a:t>
                </a:r>
                <a:r>
                  <a:rPr lang="en-US" altLang="ja-JP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0166688"/>
        <c:crosses val="autoZero"/>
        <c:crossBetween val="midCat"/>
      </c:valAx>
      <c:valAx>
        <c:axId val="340166688"/>
        <c:scaling>
          <c:orientation val="minMax"/>
          <c:max val="9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数学</a:t>
                </a:r>
                <a:r>
                  <a:rPr lang="en-US" altLang="ja-JP"/>
                  <a:t>(</a:t>
                </a:r>
                <a:r>
                  <a:rPr lang="ja-JP" altLang="en-US"/>
                  <a:t>点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01682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散布図１</c:v>
          </c:tx>
          <c:spPr>
            <a:ln w="28575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fld id="{D35EFC6F-D796-4E81-B820-21E8011E1FF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A4EB6D1-CB9B-4819-9560-311132313B6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860C889-AEFA-4E52-9CC9-EF3BFEBDCC1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CCF0B79-6ECA-4DA6-9C0A-7E6B22556A0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ECC072F5-BC7F-4220-A38F-19E2E7FC56B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80D0324D-D4B5-4E28-8B1F-2A1BAEF493E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C31F3CA-9842-48A7-9F5A-118C79223CF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A69CF82-7FCA-444F-ADB4-9ECA48E0659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5400F6D9-3015-42BE-A7B6-941B0EEA78D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06A1CFD8-22E6-44EC-A764-A1879B6223F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984F8B06-CE8A-40E7-829D-B03B4CB88AC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00130A4B-BE8E-4B40-8EE3-373ECAB0FF7D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xVal>
            <c:numRef>
              <c:f>'＃９問３解答例'!$C$2:$C$13</c:f>
              <c:numCache>
                <c:formatCode>General</c:formatCode>
                <c:ptCount val="12"/>
                <c:pt idx="0">
                  <c:v>16</c:v>
                </c:pt>
                <c:pt idx="1">
                  <c:v>20</c:v>
                </c:pt>
                <c:pt idx="2">
                  <c:v>21</c:v>
                </c:pt>
                <c:pt idx="3">
                  <c:v>21</c:v>
                </c:pt>
                <c:pt idx="4">
                  <c:v>19</c:v>
                </c:pt>
                <c:pt idx="5">
                  <c:v>23</c:v>
                </c:pt>
                <c:pt idx="6">
                  <c:v>22</c:v>
                </c:pt>
                <c:pt idx="7">
                  <c:v>14</c:v>
                </c:pt>
                <c:pt idx="8">
                  <c:v>17</c:v>
                </c:pt>
                <c:pt idx="9">
                  <c:v>26</c:v>
                </c:pt>
                <c:pt idx="10">
                  <c:v>24</c:v>
                </c:pt>
                <c:pt idx="11">
                  <c:v>15</c:v>
                </c:pt>
              </c:numCache>
            </c:numRef>
          </c:xVal>
          <c:yVal>
            <c:numRef>
              <c:f>'＃９問３解答例'!$B$2:$B$13</c:f>
              <c:numCache>
                <c:formatCode>General</c:formatCode>
                <c:ptCount val="12"/>
                <c:pt idx="0">
                  <c:v>36</c:v>
                </c:pt>
                <c:pt idx="1">
                  <c:v>40</c:v>
                </c:pt>
                <c:pt idx="2">
                  <c:v>78</c:v>
                </c:pt>
                <c:pt idx="3">
                  <c:v>68</c:v>
                </c:pt>
                <c:pt idx="4">
                  <c:v>54</c:v>
                </c:pt>
                <c:pt idx="5">
                  <c:v>65</c:v>
                </c:pt>
                <c:pt idx="6">
                  <c:v>76</c:v>
                </c:pt>
                <c:pt idx="7">
                  <c:v>48</c:v>
                </c:pt>
                <c:pt idx="8">
                  <c:v>70</c:v>
                </c:pt>
                <c:pt idx="9">
                  <c:v>48</c:v>
                </c:pt>
                <c:pt idx="10">
                  <c:v>60</c:v>
                </c:pt>
                <c:pt idx="11">
                  <c:v>83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'＃９問３解答例'!$A$2:$A$13</c15:f>
                <c15:dlblRangeCache>
                  <c:ptCount val="12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40167080"/>
        <c:axId val="248243376"/>
      </c:scatterChart>
      <c:valAx>
        <c:axId val="340167080"/>
        <c:scaling>
          <c:orientation val="minMax"/>
          <c:max val="30"/>
          <c:min val="1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ボール投げ</a:t>
                </a:r>
                <a:r>
                  <a:rPr lang="en-US" altLang="ja-JP"/>
                  <a:t>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8243376"/>
        <c:crosses val="autoZero"/>
        <c:crossBetween val="midCat"/>
      </c:valAx>
      <c:valAx>
        <c:axId val="248243376"/>
        <c:scaling>
          <c:orientation val="minMax"/>
          <c:max val="9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社会</a:t>
                </a:r>
                <a:r>
                  <a:rPr lang="en-US" altLang="ja-JP"/>
                  <a:t>(</a:t>
                </a:r>
                <a:r>
                  <a:rPr lang="ja-JP" altLang="en-US"/>
                  <a:t>点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0167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0</xdr:row>
      <xdr:rowOff>95249</xdr:rowOff>
    </xdr:from>
    <xdr:to>
      <xdr:col>8</xdr:col>
      <xdr:colOff>561974</xdr:colOff>
      <xdr:row>19</xdr:row>
      <xdr:rowOff>123824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0</xdr:row>
      <xdr:rowOff>95249</xdr:rowOff>
    </xdr:from>
    <xdr:to>
      <xdr:col>8</xdr:col>
      <xdr:colOff>561974</xdr:colOff>
      <xdr:row>19</xdr:row>
      <xdr:rowOff>123824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0</xdr:row>
      <xdr:rowOff>95249</xdr:rowOff>
    </xdr:from>
    <xdr:to>
      <xdr:col>8</xdr:col>
      <xdr:colOff>561974</xdr:colOff>
      <xdr:row>19</xdr:row>
      <xdr:rowOff>123824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/>
  </sheetViews>
  <sheetFormatPr defaultRowHeight="13" x14ac:dyDescent="0.2"/>
  <cols>
    <col min="3" max="3" width="11.6328125" customWidth="1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>
        <v>1</v>
      </c>
      <c r="B2">
        <v>7.9</v>
      </c>
      <c r="C2">
        <v>18</v>
      </c>
    </row>
    <row r="3" spans="1:3" x14ac:dyDescent="0.2">
      <c r="A3">
        <v>2</v>
      </c>
      <c r="B3">
        <v>7.3</v>
      </c>
      <c r="C3">
        <v>23</v>
      </c>
    </row>
    <row r="4" spans="1:3" x14ac:dyDescent="0.2">
      <c r="A4">
        <v>3</v>
      </c>
      <c r="B4">
        <v>7.2</v>
      </c>
      <c r="C4">
        <v>21</v>
      </c>
    </row>
    <row r="5" spans="1:3" x14ac:dyDescent="0.2">
      <c r="A5">
        <v>4</v>
      </c>
      <c r="B5">
        <v>8.4</v>
      </c>
      <c r="C5">
        <v>17</v>
      </c>
    </row>
    <row r="6" spans="1:3" x14ac:dyDescent="0.2">
      <c r="A6">
        <v>5</v>
      </c>
      <c r="B6">
        <v>7.4</v>
      </c>
      <c r="C6">
        <v>19</v>
      </c>
    </row>
    <row r="7" spans="1:3" x14ac:dyDescent="0.2">
      <c r="A7">
        <v>6</v>
      </c>
      <c r="B7">
        <v>7.2</v>
      </c>
      <c r="C7">
        <v>18</v>
      </c>
    </row>
    <row r="8" spans="1:3" x14ac:dyDescent="0.2">
      <c r="A8">
        <v>7</v>
      </c>
      <c r="B8">
        <v>7</v>
      </c>
      <c r="C8">
        <v>26</v>
      </c>
    </row>
    <row r="9" spans="1:3" x14ac:dyDescent="0.2">
      <c r="A9">
        <v>8</v>
      </c>
      <c r="B9">
        <v>8.3000000000000007</v>
      </c>
      <c r="C9">
        <v>17</v>
      </c>
    </row>
    <row r="10" spans="1:3" x14ac:dyDescent="0.2">
      <c r="A10">
        <v>9</v>
      </c>
      <c r="B10">
        <v>6.8</v>
      </c>
      <c r="C10">
        <v>28</v>
      </c>
    </row>
    <row r="11" spans="1:3" x14ac:dyDescent="0.2">
      <c r="A11">
        <v>10</v>
      </c>
      <c r="B11">
        <v>7.2</v>
      </c>
      <c r="C11">
        <v>22</v>
      </c>
    </row>
    <row r="12" spans="1:3" x14ac:dyDescent="0.2">
      <c r="A12">
        <v>11</v>
      </c>
      <c r="B12">
        <v>7.6</v>
      </c>
      <c r="C12">
        <v>24</v>
      </c>
    </row>
    <row r="13" spans="1:3" x14ac:dyDescent="0.2">
      <c r="A13">
        <v>12</v>
      </c>
      <c r="B13">
        <v>7.5</v>
      </c>
      <c r="C13">
        <v>23</v>
      </c>
    </row>
  </sheetData>
  <phoneticPr fontId="1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/>
  </sheetViews>
  <sheetFormatPr defaultRowHeight="13" x14ac:dyDescent="0.2"/>
  <cols>
    <col min="1" max="6" width="10.453125" customWidth="1"/>
  </cols>
  <sheetData>
    <row r="1" spans="1:7" x14ac:dyDescent="0.2">
      <c r="A1" s="1" t="s">
        <v>20</v>
      </c>
      <c r="B1">
        <f>AVERAGE(A4:A15)</f>
        <v>60.5</v>
      </c>
      <c r="D1" s="2" t="s">
        <v>24</v>
      </c>
      <c r="E1">
        <f>AVERAGE(D4:D15)</f>
        <v>19.833333333333332</v>
      </c>
    </row>
    <row r="3" spans="1:7" x14ac:dyDescent="0.2">
      <c r="A3" s="1" t="s">
        <v>5</v>
      </c>
      <c r="B3" s="1" t="s">
        <v>6</v>
      </c>
      <c r="C3" s="1" t="s">
        <v>7</v>
      </c>
      <c r="D3" s="2" t="s">
        <v>2</v>
      </c>
      <c r="E3" s="2" t="s">
        <v>6</v>
      </c>
      <c r="F3" s="2" t="s">
        <v>7</v>
      </c>
      <c r="G3" s="4" t="s">
        <v>25</v>
      </c>
    </row>
    <row r="4" spans="1:7" x14ac:dyDescent="0.2">
      <c r="A4">
        <v>36</v>
      </c>
      <c r="B4">
        <f>A4-$B$1</f>
        <v>-24.5</v>
      </c>
      <c r="C4">
        <f>B4^2</f>
        <v>600.25</v>
      </c>
      <c r="D4">
        <v>16</v>
      </c>
      <c r="E4">
        <f>D4-$E$1</f>
        <v>-3.8333333333333321</v>
      </c>
      <c r="F4">
        <f>E4^2</f>
        <v>14.694444444444436</v>
      </c>
      <c r="G4">
        <f>B4*E4</f>
        <v>93.916666666666643</v>
      </c>
    </row>
    <row r="5" spans="1:7" x14ac:dyDescent="0.2">
      <c r="A5">
        <v>40</v>
      </c>
      <c r="B5">
        <f t="shared" ref="B5:B15" si="0">A5-$B$1</f>
        <v>-20.5</v>
      </c>
      <c r="C5">
        <f t="shared" ref="C5:C15" si="1">B5^2</f>
        <v>420.25</v>
      </c>
      <c r="D5">
        <v>20</v>
      </c>
      <c r="E5">
        <f t="shared" ref="E5:E15" si="2">D5-$E$1</f>
        <v>0.16666666666666785</v>
      </c>
      <c r="F5">
        <f t="shared" ref="F5:F15" si="3">E5^2</f>
        <v>2.7777777777778172E-2</v>
      </c>
      <c r="G5">
        <f t="shared" ref="G5:G15" si="4">B5*E5</f>
        <v>-3.4166666666666909</v>
      </c>
    </row>
    <row r="6" spans="1:7" x14ac:dyDescent="0.2">
      <c r="A6">
        <v>78</v>
      </c>
      <c r="B6">
        <f t="shared" si="0"/>
        <v>17.5</v>
      </c>
      <c r="C6">
        <f t="shared" si="1"/>
        <v>306.25</v>
      </c>
      <c r="D6">
        <v>21</v>
      </c>
      <c r="E6">
        <f t="shared" si="2"/>
        <v>1.1666666666666679</v>
      </c>
      <c r="F6">
        <f t="shared" si="3"/>
        <v>1.3611111111111138</v>
      </c>
      <c r="G6">
        <f t="shared" si="4"/>
        <v>20.416666666666686</v>
      </c>
    </row>
    <row r="7" spans="1:7" x14ac:dyDescent="0.2">
      <c r="A7">
        <v>68</v>
      </c>
      <c r="B7">
        <f t="shared" si="0"/>
        <v>7.5</v>
      </c>
      <c r="C7">
        <f t="shared" si="1"/>
        <v>56.25</v>
      </c>
      <c r="D7">
        <v>21</v>
      </c>
      <c r="E7">
        <f t="shared" si="2"/>
        <v>1.1666666666666679</v>
      </c>
      <c r="F7">
        <f t="shared" si="3"/>
        <v>1.3611111111111138</v>
      </c>
      <c r="G7">
        <f t="shared" si="4"/>
        <v>8.7500000000000089</v>
      </c>
    </row>
    <row r="8" spans="1:7" x14ac:dyDescent="0.2">
      <c r="A8">
        <v>54</v>
      </c>
      <c r="B8">
        <f t="shared" si="0"/>
        <v>-6.5</v>
      </c>
      <c r="C8">
        <f t="shared" si="1"/>
        <v>42.25</v>
      </c>
      <c r="D8">
        <v>19</v>
      </c>
      <c r="E8">
        <f t="shared" si="2"/>
        <v>-0.83333333333333215</v>
      </c>
      <c r="F8">
        <f t="shared" si="3"/>
        <v>0.69444444444444242</v>
      </c>
      <c r="G8">
        <f t="shared" si="4"/>
        <v>5.416666666666659</v>
      </c>
    </row>
    <row r="9" spans="1:7" x14ac:dyDescent="0.2">
      <c r="A9">
        <v>65</v>
      </c>
      <c r="B9">
        <f t="shared" si="0"/>
        <v>4.5</v>
      </c>
      <c r="C9">
        <f t="shared" si="1"/>
        <v>20.25</v>
      </c>
      <c r="D9">
        <v>23</v>
      </c>
      <c r="E9">
        <f t="shared" si="2"/>
        <v>3.1666666666666679</v>
      </c>
      <c r="F9">
        <f t="shared" si="3"/>
        <v>10.027777777777786</v>
      </c>
      <c r="G9">
        <f t="shared" si="4"/>
        <v>14.250000000000005</v>
      </c>
    </row>
    <row r="10" spans="1:7" x14ac:dyDescent="0.2">
      <c r="A10">
        <v>76</v>
      </c>
      <c r="B10">
        <f t="shared" si="0"/>
        <v>15.5</v>
      </c>
      <c r="C10">
        <f t="shared" si="1"/>
        <v>240.25</v>
      </c>
      <c r="D10">
        <v>22</v>
      </c>
      <c r="E10">
        <f t="shared" si="2"/>
        <v>2.1666666666666679</v>
      </c>
      <c r="F10">
        <f t="shared" si="3"/>
        <v>4.69444444444445</v>
      </c>
      <c r="G10">
        <f t="shared" si="4"/>
        <v>33.58333333333335</v>
      </c>
    </row>
    <row r="11" spans="1:7" x14ac:dyDescent="0.2">
      <c r="A11">
        <v>48</v>
      </c>
      <c r="B11">
        <f t="shared" si="0"/>
        <v>-12.5</v>
      </c>
      <c r="C11">
        <f t="shared" si="1"/>
        <v>156.25</v>
      </c>
      <c r="D11">
        <v>14</v>
      </c>
      <c r="E11">
        <f t="shared" si="2"/>
        <v>-5.8333333333333321</v>
      </c>
      <c r="F11">
        <f t="shared" si="3"/>
        <v>34.027777777777764</v>
      </c>
      <c r="G11">
        <f t="shared" si="4"/>
        <v>72.916666666666657</v>
      </c>
    </row>
    <row r="12" spans="1:7" x14ac:dyDescent="0.2">
      <c r="A12">
        <v>70</v>
      </c>
      <c r="B12">
        <f t="shared" si="0"/>
        <v>9.5</v>
      </c>
      <c r="C12">
        <f t="shared" si="1"/>
        <v>90.25</v>
      </c>
      <c r="D12">
        <v>17</v>
      </c>
      <c r="E12">
        <f t="shared" si="2"/>
        <v>-2.8333333333333321</v>
      </c>
      <c r="F12">
        <f t="shared" si="3"/>
        <v>8.0277777777777715</v>
      </c>
      <c r="G12">
        <f t="shared" si="4"/>
        <v>-26.916666666666657</v>
      </c>
    </row>
    <row r="13" spans="1:7" x14ac:dyDescent="0.2">
      <c r="A13">
        <v>48</v>
      </c>
      <c r="B13">
        <f t="shared" si="0"/>
        <v>-12.5</v>
      </c>
      <c r="C13">
        <f t="shared" si="1"/>
        <v>156.25</v>
      </c>
      <c r="D13">
        <v>26</v>
      </c>
      <c r="E13">
        <f t="shared" si="2"/>
        <v>6.1666666666666679</v>
      </c>
      <c r="F13">
        <f t="shared" si="3"/>
        <v>38.027777777777793</v>
      </c>
      <c r="G13">
        <f t="shared" si="4"/>
        <v>-77.083333333333343</v>
      </c>
    </row>
    <row r="14" spans="1:7" x14ac:dyDescent="0.2">
      <c r="A14">
        <v>60</v>
      </c>
      <c r="B14">
        <f t="shared" si="0"/>
        <v>-0.5</v>
      </c>
      <c r="C14">
        <f t="shared" si="1"/>
        <v>0.25</v>
      </c>
      <c r="D14">
        <v>24</v>
      </c>
      <c r="E14">
        <f t="shared" si="2"/>
        <v>4.1666666666666679</v>
      </c>
      <c r="F14">
        <f t="shared" si="3"/>
        <v>17.361111111111121</v>
      </c>
      <c r="G14">
        <f t="shared" si="4"/>
        <v>-2.0833333333333339</v>
      </c>
    </row>
    <row r="15" spans="1:7" x14ac:dyDescent="0.2">
      <c r="A15">
        <v>83</v>
      </c>
      <c r="B15">
        <f t="shared" si="0"/>
        <v>22.5</v>
      </c>
      <c r="C15">
        <f t="shared" si="1"/>
        <v>506.25</v>
      </c>
      <c r="D15">
        <v>15</v>
      </c>
      <c r="E15">
        <f t="shared" si="2"/>
        <v>-4.8333333333333321</v>
      </c>
      <c r="F15">
        <f t="shared" si="3"/>
        <v>23.3611111111111</v>
      </c>
      <c r="G15">
        <f t="shared" si="4"/>
        <v>-108.74999999999997</v>
      </c>
    </row>
    <row r="16" spans="1:7" x14ac:dyDescent="0.2">
      <c r="A16" s="1" t="s">
        <v>8</v>
      </c>
      <c r="B16" s="1" t="s">
        <v>9</v>
      </c>
      <c r="C16" s="1">
        <f>SUM(C4:C15)</f>
        <v>2595</v>
      </c>
      <c r="D16" s="2" t="s">
        <v>8</v>
      </c>
      <c r="E16" s="2" t="s">
        <v>9</v>
      </c>
      <c r="F16" s="2">
        <f>SUM(F4:F15)</f>
        <v>153.66666666666669</v>
      </c>
      <c r="G16" s="4">
        <f>SUM(G4:G15)</f>
        <v>31</v>
      </c>
    </row>
    <row r="18" spans="1:6" x14ac:dyDescent="0.2">
      <c r="A18" s="1" t="s">
        <v>21</v>
      </c>
      <c r="B18">
        <f>C16/COUNT(A4:A15)</f>
        <v>216.25</v>
      </c>
      <c r="C18">
        <f>VARP(A4:A15)</f>
        <v>216.25</v>
      </c>
      <c r="D18" s="2" t="s">
        <v>26</v>
      </c>
      <c r="E18">
        <f>F16/COUNT(D4:D15)</f>
        <v>12.805555555555557</v>
      </c>
      <c r="F18">
        <f>VARP(D4:D15)</f>
        <v>12.805555555555555</v>
      </c>
    </row>
    <row r="20" spans="1:6" x14ac:dyDescent="0.2">
      <c r="A20" s="1" t="s">
        <v>22</v>
      </c>
      <c r="B20">
        <f>SQRT(B18)</f>
        <v>14.705441169852742</v>
      </c>
      <c r="C20">
        <f>STDEVPA(A4:A15)</f>
        <v>14.705441169852742</v>
      </c>
      <c r="D20" s="2" t="s">
        <v>27</v>
      </c>
      <c r="E20">
        <f>SQRT(E18)</f>
        <v>3.5784850922639815</v>
      </c>
      <c r="F20">
        <f>STDEVPA(D4:D15)</f>
        <v>3.5784850922639815</v>
      </c>
    </row>
    <row r="22" spans="1:6" x14ac:dyDescent="0.2">
      <c r="A22" s="3" t="s">
        <v>23</v>
      </c>
      <c r="B22">
        <f>B20*E20</f>
        <v>52.623202001483044</v>
      </c>
    </row>
    <row r="24" spans="1:6" x14ac:dyDescent="0.2">
      <c r="A24" s="3" t="s">
        <v>17</v>
      </c>
      <c r="B24">
        <f>G16/COUNT(A4:A15)</f>
        <v>2.5833333333333335</v>
      </c>
      <c r="C24">
        <f>COVAR(A4:A15,D4:D15)</f>
        <v>2.5833333333333335</v>
      </c>
      <c r="D24" s="3" t="s">
        <v>18</v>
      </c>
      <c r="E24">
        <f>B24/B22</f>
        <v>4.9091146777053382E-2</v>
      </c>
      <c r="F24">
        <f>CORREL(A4:A15,D4:D15)</f>
        <v>4.9091146777053382E-2</v>
      </c>
    </row>
  </sheetData>
  <phoneticPr fontId="1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/>
  </sheetViews>
  <sheetFormatPr defaultRowHeight="13" x14ac:dyDescent="0.2"/>
  <cols>
    <col min="1" max="6" width="10.453125" customWidth="1"/>
  </cols>
  <sheetData>
    <row r="1" spans="1:7" x14ac:dyDescent="0.2">
      <c r="A1" s="1" t="s">
        <v>28</v>
      </c>
      <c r="B1">
        <f>AVERAGE(A4:A15)</f>
        <v>7.4833333333333334</v>
      </c>
      <c r="D1" s="2" t="s">
        <v>24</v>
      </c>
      <c r="E1">
        <f>AVERAGE(D4:D15)</f>
        <v>21.333333333333332</v>
      </c>
    </row>
    <row r="3" spans="1:7" x14ac:dyDescent="0.2">
      <c r="A3" s="1" t="s">
        <v>1</v>
      </c>
      <c r="B3" s="1" t="s">
        <v>6</v>
      </c>
      <c r="C3" s="1" t="s">
        <v>7</v>
      </c>
      <c r="D3" s="2" t="s">
        <v>2</v>
      </c>
      <c r="E3" s="2" t="s">
        <v>6</v>
      </c>
      <c r="F3" s="2" t="s">
        <v>7</v>
      </c>
      <c r="G3" s="4" t="s">
        <v>25</v>
      </c>
    </row>
    <row r="4" spans="1:7" x14ac:dyDescent="0.2">
      <c r="A4">
        <v>7.9</v>
      </c>
      <c r="B4">
        <f>A4-$B$1</f>
        <v>0.41666666666666696</v>
      </c>
      <c r="C4">
        <f>B4^2</f>
        <v>0.17361111111111135</v>
      </c>
      <c r="D4">
        <v>18</v>
      </c>
      <c r="E4">
        <f>D4-$E$1</f>
        <v>-3.3333333333333321</v>
      </c>
      <c r="F4">
        <f>E4^2</f>
        <v>11.111111111111104</v>
      </c>
      <c r="G4">
        <f>B4*E4</f>
        <v>-1.3888888888888893</v>
      </c>
    </row>
    <row r="5" spans="1:7" x14ac:dyDescent="0.2">
      <c r="A5">
        <v>7.3</v>
      </c>
      <c r="B5">
        <f t="shared" ref="B5:B15" si="0">A5-$B$1</f>
        <v>-0.18333333333333357</v>
      </c>
      <c r="C5">
        <f t="shared" ref="C5:C15" si="1">B5^2</f>
        <v>3.3611111111111196E-2</v>
      </c>
      <c r="D5">
        <v>23</v>
      </c>
      <c r="E5">
        <f t="shared" ref="E5:E15" si="2">D5-$E$1</f>
        <v>1.6666666666666679</v>
      </c>
      <c r="F5">
        <f t="shared" ref="F5:F15" si="3">E5^2</f>
        <v>2.7777777777777817</v>
      </c>
      <c r="G5">
        <f t="shared" ref="G5:G15" si="4">B5*E5</f>
        <v>-0.30555555555555619</v>
      </c>
    </row>
    <row r="6" spans="1:7" x14ac:dyDescent="0.2">
      <c r="A6">
        <v>7.2</v>
      </c>
      <c r="B6">
        <f t="shared" si="0"/>
        <v>-0.28333333333333321</v>
      </c>
      <c r="C6">
        <f t="shared" si="1"/>
        <v>8.0277777777777712E-2</v>
      </c>
      <c r="D6">
        <v>21</v>
      </c>
      <c r="E6">
        <f t="shared" si="2"/>
        <v>-0.33333333333333215</v>
      </c>
      <c r="F6">
        <f t="shared" si="3"/>
        <v>0.11111111111111033</v>
      </c>
      <c r="G6">
        <f t="shared" si="4"/>
        <v>9.4444444444444067E-2</v>
      </c>
    </row>
    <row r="7" spans="1:7" x14ac:dyDescent="0.2">
      <c r="A7">
        <v>8.4</v>
      </c>
      <c r="B7">
        <f t="shared" si="0"/>
        <v>0.91666666666666696</v>
      </c>
      <c r="C7">
        <f t="shared" si="1"/>
        <v>0.84027777777777835</v>
      </c>
      <c r="D7">
        <v>17</v>
      </c>
      <c r="E7">
        <f t="shared" si="2"/>
        <v>-4.3333333333333321</v>
      </c>
      <c r="F7">
        <f t="shared" si="3"/>
        <v>18.777777777777768</v>
      </c>
      <c r="G7">
        <f t="shared" si="4"/>
        <v>-3.9722222222222223</v>
      </c>
    </row>
    <row r="8" spans="1:7" x14ac:dyDescent="0.2">
      <c r="A8">
        <v>7.4</v>
      </c>
      <c r="B8">
        <f t="shared" si="0"/>
        <v>-8.3333333333333037E-2</v>
      </c>
      <c r="C8">
        <f t="shared" si="1"/>
        <v>6.9444444444443955E-3</v>
      </c>
      <c r="D8">
        <v>19</v>
      </c>
      <c r="E8">
        <f t="shared" si="2"/>
        <v>-2.3333333333333321</v>
      </c>
      <c r="F8">
        <f t="shared" si="3"/>
        <v>5.4444444444444393</v>
      </c>
      <c r="G8">
        <f t="shared" si="4"/>
        <v>0.19444444444444364</v>
      </c>
    </row>
    <row r="9" spans="1:7" x14ac:dyDescent="0.2">
      <c r="A9">
        <v>7.2</v>
      </c>
      <c r="B9">
        <f t="shared" si="0"/>
        <v>-0.28333333333333321</v>
      </c>
      <c r="C9">
        <f t="shared" si="1"/>
        <v>8.0277777777777712E-2</v>
      </c>
      <c r="D9">
        <v>18</v>
      </c>
      <c r="E9">
        <f t="shared" si="2"/>
        <v>-3.3333333333333321</v>
      </c>
      <c r="F9">
        <f t="shared" si="3"/>
        <v>11.111111111111104</v>
      </c>
      <c r="G9">
        <f t="shared" si="4"/>
        <v>0.94444444444444375</v>
      </c>
    </row>
    <row r="10" spans="1:7" x14ac:dyDescent="0.2">
      <c r="A10">
        <v>7</v>
      </c>
      <c r="B10">
        <f t="shared" si="0"/>
        <v>-0.48333333333333339</v>
      </c>
      <c r="C10">
        <f t="shared" si="1"/>
        <v>0.23361111111111116</v>
      </c>
      <c r="D10">
        <v>26</v>
      </c>
      <c r="E10">
        <f t="shared" si="2"/>
        <v>4.6666666666666679</v>
      </c>
      <c r="F10">
        <f t="shared" si="3"/>
        <v>21.777777777777789</v>
      </c>
      <c r="G10">
        <f t="shared" si="4"/>
        <v>-2.2555555555555564</v>
      </c>
    </row>
    <row r="11" spans="1:7" x14ac:dyDescent="0.2">
      <c r="A11">
        <v>8.3000000000000007</v>
      </c>
      <c r="B11">
        <f t="shared" si="0"/>
        <v>0.81666666666666732</v>
      </c>
      <c r="C11">
        <f t="shared" si="1"/>
        <v>0.66694444444444556</v>
      </c>
      <c r="D11">
        <v>17</v>
      </c>
      <c r="E11">
        <f t="shared" si="2"/>
        <v>-4.3333333333333321</v>
      </c>
      <c r="F11">
        <f t="shared" si="3"/>
        <v>18.777777777777768</v>
      </c>
      <c r="G11">
        <f t="shared" si="4"/>
        <v>-3.5388888888888905</v>
      </c>
    </row>
    <row r="12" spans="1:7" x14ac:dyDescent="0.2">
      <c r="A12">
        <v>6.8</v>
      </c>
      <c r="B12">
        <f t="shared" si="0"/>
        <v>-0.68333333333333357</v>
      </c>
      <c r="C12">
        <f t="shared" si="1"/>
        <v>0.46694444444444477</v>
      </c>
      <c r="D12">
        <v>28</v>
      </c>
      <c r="E12">
        <f t="shared" si="2"/>
        <v>6.6666666666666679</v>
      </c>
      <c r="F12">
        <f t="shared" si="3"/>
        <v>44.444444444444457</v>
      </c>
      <c r="G12">
        <f t="shared" si="4"/>
        <v>-4.555555555555558</v>
      </c>
    </row>
    <row r="13" spans="1:7" x14ac:dyDescent="0.2">
      <c r="A13">
        <v>7.2</v>
      </c>
      <c r="B13">
        <f t="shared" si="0"/>
        <v>-0.28333333333333321</v>
      </c>
      <c r="C13">
        <f t="shared" si="1"/>
        <v>8.0277777777777712E-2</v>
      </c>
      <c r="D13">
        <v>22</v>
      </c>
      <c r="E13">
        <f t="shared" si="2"/>
        <v>0.66666666666666785</v>
      </c>
      <c r="F13">
        <f t="shared" si="3"/>
        <v>0.44444444444444603</v>
      </c>
      <c r="G13">
        <f t="shared" si="4"/>
        <v>-0.18888888888888913</v>
      </c>
    </row>
    <row r="14" spans="1:7" x14ac:dyDescent="0.2">
      <c r="A14">
        <v>7.6</v>
      </c>
      <c r="B14">
        <f t="shared" si="0"/>
        <v>0.11666666666666625</v>
      </c>
      <c r="C14">
        <f t="shared" si="1"/>
        <v>1.3611111111111015E-2</v>
      </c>
      <c r="D14">
        <v>24</v>
      </c>
      <c r="E14">
        <f t="shared" si="2"/>
        <v>2.6666666666666679</v>
      </c>
      <c r="F14">
        <f t="shared" si="3"/>
        <v>7.1111111111111178</v>
      </c>
      <c r="G14">
        <f t="shared" si="4"/>
        <v>0.31111111111111012</v>
      </c>
    </row>
    <row r="15" spans="1:7" x14ac:dyDescent="0.2">
      <c r="A15">
        <v>7.5</v>
      </c>
      <c r="B15">
        <f t="shared" si="0"/>
        <v>1.6666666666666607E-2</v>
      </c>
      <c r="C15">
        <f t="shared" si="1"/>
        <v>2.7777777777777583E-4</v>
      </c>
      <c r="D15">
        <v>23</v>
      </c>
      <c r="E15">
        <f t="shared" si="2"/>
        <v>1.6666666666666679</v>
      </c>
      <c r="F15">
        <f t="shared" si="3"/>
        <v>2.7777777777777817</v>
      </c>
      <c r="G15">
        <f t="shared" si="4"/>
        <v>2.77777777777777E-2</v>
      </c>
    </row>
    <row r="16" spans="1:7" x14ac:dyDescent="0.2">
      <c r="A16" s="1" t="s">
        <v>8</v>
      </c>
      <c r="B16" s="1" t="s">
        <v>9</v>
      </c>
      <c r="C16" s="1">
        <f>SUM(C4:C15)</f>
        <v>2.676666666666669</v>
      </c>
      <c r="D16" s="2" t="s">
        <v>8</v>
      </c>
      <c r="E16" s="2" t="s">
        <v>9</v>
      </c>
      <c r="F16" s="2">
        <f>SUM(F4:F15)</f>
        <v>144.66666666666666</v>
      </c>
      <c r="G16" s="4">
        <f>SUM(G4:G15)</f>
        <v>-14.633333333333344</v>
      </c>
    </row>
    <row r="18" spans="1:6" x14ac:dyDescent="0.2">
      <c r="A18" s="1" t="s">
        <v>21</v>
      </c>
      <c r="B18">
        <f>C16/COUNT(A4:A15)</f>
        <v>0.22305555555555576</v>
      </c>
      <c r="C18">
        <f>VARP(A4:A15)</f>
        <v>0.22305555555555576</v>
      </c>
      <c r="D18" s="2" t="s">
        <v>26</v>
      </c>
      <c r="E18">
        <f>F16/COUNT(D4:D15)</f>
        <v>12.055555555555555</v>
      </c>
      <c r="F18">
        <f>VARP(D4:D15)</f>
        <v>12.055555555555555</v>
      </c>
    </row>
    <row r="20" spans="1:6" x14ac:dyDescent="0.2">
      <c r="A20" s="1" t="s">
        <v>22</v>
      </c>
      <c r="B20">
        <f>SQRT(B18)</f>
        <v>0.47228757717682535</v>
      </c>
      <c r="C20">
        <f>STDEVPA(A4:A15)</f>
        <v>0.47228757717682535</v>
      </c>
      <c r="D20" s="2" t="s">
        <v>27</v>
      </c>
      <c r="E20">
        <f>SQRT(E18)</f>
        <v>3.4721111093332766</v>
      </c>
      <c r="F20">
        <f>STDEVPA(D4:D15)</f>
        <v>3.4721111093332766</v>
      </c>
    </row>
    <row r="22" spans="1:6" x14ac:dyDescent="0.2">
      <c r="A22" s="3" t="s">
        <v>23</v>
      </c>
      <c r="B22">
        <f>B20*E20</f>
        <v>1.6398349435157524</v>
      </c>
    </row>
    <row r="24" spans="1:6" x14ac:dyDescent="0.2">
      <c r="A24" s="3" t="s">
        <v>17</v>
      </c>
      <c r="B24">
        <f>G16/COUNT(A4:A15)</f>
        <v>-1.2194444444444452</v>
      </c>
      <c r="C24">
        <f>COVAR(A4:A15,D4:D15)</f>
        <v>-1.2194444444444452</v>
      </c>
      <c r="D24" s="3" t="s">
        <v>18</v>
      </c>
      <c r="E24">
        <f>B24/B22</f>
        <v>-0.74363852853994938</v>
      </c>
      <c r="F24">
        <f>CORREL(A4:A15,D4:D15)</f>
        <v>-0.74363852853994938</v>
      </c>
    </row>
  </sheetData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3" x14ac:dyDescent="0.2"/>
  <cols>
    <col min="3" max="3" width="11.6328125" customWidth="1"/>
  </cols>
  <sheetData>
    <row r="1" spans="1:3" x14ac:dyDescent="0.2">
      <c r="A1" s="1" t="s">
        <v>0</v>
      </c>
      <c r="B1" s="1" t="s">
        <v>3</v>
      </c>
      <c r="C1" s="1" t="s">
        <v>4</v>
      </c>
    </row>
    <row r="2" spans="1:3" x14ac:dyDescent="0.2">
      <c r="A2">
        <v>1</v>
      </c>
      <c r="B2">
        <v>59</v>
      </c>
      <c r="C2">
        <v>46</v>
      </c>
    </row>
    <row r="3" spans="1:3" x14ac:dyDescent="0.2">
      <c r="A3">
        <v>2</v>
      </c>
      <c r="B3">
        <v>84</v>
      </c>
      <c r="C3">
        <v>73</v>
      </c>
    </row>
    <row r="4" spans="1:3" x14ac:dyDescent="0.2">
      <c r="A4">
        <v>3</v>
      </c>
      <c r="B4">
        <v>66</v>
      </c>
      <c r="C4">
        <v>54</v>
      </c>
    </row>
    <row r="5" spans="1:3" x14ac:dyDescent="0.2">
      <c r="A5">
        <v>4</v>
      </c>
      <c r="B5">
        <v>63</v>
      </c>
      <c r="C5">
        <v>57</v>
      </c>
    </row>
    <row r="6" spans="1:3" x14ac:dyDescent="0.2">
      <c r="A6">
        <v>5</v>
      </c>
      <c r="B6">
        <v>84</v>
      </c>
      <c r="C6">
        <v>70</v>
      </c>
    </row>
    <row r="7" spans="1:3" x14ac:dyDescent="0.2">
      <c r="A7">
        <v>6</v>
      </c>
      <c r="B7">
        <v>76</v>
      </c>
      <c r="C7">
        <v>67</v>
      </c>
    </row>
    <row r="8" spans="1:3" x14ac:dyDescent="0.2">
      <c r="A8">
        <v>7</v>
      </c>
      <c r="B8">
        <v>55</v>
      </c>
      <c r="C8">
        <v>41</v>
      </c>
    </row>
    <row r="9" spans="1:3" x14ac:dyDescent="0.2">
      <c r="A9">
        <v>8</v>
      </c>
      <c r="B9">
        <v>64</v>
      </c>
      <c r="C9">
        <v>60</v>
      </c>
    </row>
    <row r="10" spans="1:3" x14ac:dyDescent="0.2">
      <c r="A10">
        <v>9</v>
      </c>
      <c r="B10">
        <v>78</v>
      </c>
      <c r="C10">
        <v>62</v>
      </c>
    </row>
    <row r="11" spans="1:3" x14ac:dyDescent="0.2">
      <c r="A11">
        <v>10</v>
      </c>
      <c r="B11">
        <v>50</v>
      </c>
      <c r="C11">
        <v>32</v>
      </c>
    </row>
    <row r="12" spans="1:3" x14ac:dyDescent="0.2">
      <c r="A12">
        <v>11</v>
      </c>
      <c r="B12">
        <v>57</v>
      </c>
      <c r="C12">
        <v>55</v>
      </c>
    </row>
    <row r="13" spans="1:3" x14ac:dyDescent="0.2">
      <c r="A13">
        <v>12</v>
      </c>
      <c r="B13">
        <v>72</v>
      </c>
      <c r="C13">
        <v>58</v>
      </c>
    </row>
  </sheetData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3" x14ac:dyDescent="0.2"/>
  <cols>
    <col min="3" max="3" width="11.6328125" customWidth="1"/>
  </cols>
  <sheetData>
    <row r="1" spans="1:3" x14ac:dyDescent="0.2">
      <c r="A1" s="1" t="s">
        <v>0</v>
      </c>
      <c r="B1" s="1" t="s">
        <v>5</v>
      </c>
      <c r="C1" s="1" t="s">
        <v>2</v>
      </c>
    </row>
    <row r="2" spans="1:3" x14ac:dyDescent="0.2">
      <c r="A2">
        <v>1</v>
      </c>
      <c r="B2">
        <v>36</v>
      </c>
      <c r="C2">
        <v>16</v>
      </c>
    </row>
    <row r="3" spans="1:3" x14ac:dyDescent="0.2">
      <c r="A3">
        <v>2</v>
      </c>
      <c r="B3">
        <v>40</v>
      </c>
      <c r="C3">
        <v>20</v>
      </c>
    </row>
    <row r="4" spans="1:3" x14ac:dyDescent="0.2">
      <c r="A4">
        <v>3</v>
      </c>
      <c r="B4">
        <v>78</v>
      </c>
      <c r="C4">
        <v>21</v>
      </c>
    </row>
    <row r="5" spans="1:3" x14ac:dyDescent="0.2">
      <c r="A5">
        <v>4</v>
      </c>
      <c r="B5">
        <v>68</v>
      </c>
      <c r="C5">
        <v>21</v>
      </c>
    </row>
    <row r="6" spans="1:3" x14ac:dyDescent="0.2">
      <c r="A6">
        <v>5</v>
      </c>
      <c r="B6">
        <v>54</v>
      </c>
      <c r="C6">
        <v>19</v>
      </c>
    </row>
    <row r="7" spans="1:3" x14ac:dyDescent="0.2">
      <c r="A7">
        <v>6</v>
      </c>
      <c r="B7">
        <v>65</v>
      </c>
      <c r="C7">
        <v>23</v>
      </c>
    </row>
    <row r="8" spans="1:3" x14ac:dyDescent="0.2">
      <c r="A8">
        <v>7</v>
      </c>
      <c r="B8">
        <v>76</v>
      </c>
      <c r="C8">
        <v>22</v>
      </c>
    </row>
    <row r="9" spans="1:3" x14ac:dyDescent="0.2">
      <c r="A9">
        <v>8</v>
      </c>
      <c r="B9">
        <v>48</v>
      </c>
      <c r="C9">
        <v>14</v>
      </c>
    </row>
    <row r="10" spans="1:3" x14ac:dyDescent="0.2">
      <c r="A10">
        <v>9</v>
      </c>
      <c r="B10">
        <v>70</v>
      </c>
      <c r="C10">
        <v>17</v>
      </c>
    </row>
    <row r="11" spans="1:3" x14ac:dyDescent="0.2">
      <c r="A11">
        <v>10</v>
      </c>
      <c r="B11">
        <v>48</v>
      </c>
      <c r="C11">
        <v>26</v>
      </c>
    </row>
    <row r="12" spans="1:3" x14ac:dyDescent="0.2">
      <c r="A12">
        <v>11</v>
      </c>
      <c r="B12">
        <v>60</v>
      </c>
      <c r="C12">
        <v>24</v>
      </c>
    </row>
    <row r="13" spans="1:3" x14ac:dyDescent="0.2">
      <c r="A13">
        <v>12</v>
      </c>
      <c r="B13">
        <v>83</v>
      </c>
      <c r="C13">
        <v>15</v>
      </c>
    </row>
  </sheetData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/>
  </sheetViews>
  <sheetFormatPr defaultRowHeight="13" x14ac:dyDescent="0.2"/>
  <cols>
    <col min="1" max="6" width="10.453125" customWidth="1"/>
  </cols>
  <sheetData>
    <row r="1" spans="1:7" x14ac:dyDescent="0.2">
      <c r="A1" s="1" t="s">
        <v>10</v>
      </c>
      <c r="D1" s="2" t="s">
        <v>11</v>
      </c>
    </row>
    <row r="3" spans="1:7" x14ac:dyDescent="0.2">
      <c r="A3" s="1" t="s">
        <v>3</v>
      </c>
      <c r="B3" s="1" t="s">
        <v>6</v>
      </c>
      <c r="C3" s="1" t="s">
        <v>7</v>
      </c>
      <c r="D3" s="2" t="s">
        <v>4</v>
      </c>
      <c r="E3" s="2" t="s">
        <v>6</v>
      </c>
      <c r="F3" s="2" t="s">
        <v>7</v>
      </c>
      <c r="G3" s="4" t="s">
        <v>19</v>
      </c>
    </row>
    <row r="4" spans="1:7" x14ac:dyDescent="0.2">
      <c r="A4">
        <v>59</v>
      </c>
      <c r="D4">
        <v>46</v>
      </c>
    </row>
    <row r="5" spans="1:7" x14ac:dyDescent="0.2">
      <c r="A5">
        <v>84</v>
      </c>
      <c r="D5">
        <v>73</v>
      </c>
    </row>
    <row r="6" spans="1:7" x14ac:dyDescent="0.2">
      <c r="A6">
        <v>86</v>
      </c>
      <c r="D6">
        <v>52</v>
      </c>
    </row>
    <row r="7" spans="1:7" x14ac:dyDescent="0.2">
      <c r="A7">
        <v>63</v>
      </c>
      <c r="D7">
        <v>57</v>
      </c>
    </row>
    <row r="8" spans="1:7" x14ac:dyDescent="0.2">
      <c r="A8">
        <v>84</v>
      </c>
      <c r="D8">
        <v>70</v>
      </c>
    </row>
    <row r="9" spans="1:7" x14ac:dyDescent="0.2">
      <c r="A9">
        <v>76</v>
      </c>
      <c r="D9">
        <v>67</v>
      </c>
    </row>
    <row r="10" spans="1:7" x14ac:dyDescent="0.2">
      <c r="A10">
        <v>71</v>
      </c>
      <c r="D10">
        <v>46</v>
      </c>
    </row>
    <row r="11" spans="1:7" x14ac:dyDescent="0.2">
      <c r="A11">
        <v>64</v>
      </c>
      <c r="D11">
        <v>60</v>
      </c>
    </row>
    <row r="12" spans="1:7" x14ac:dyDescent="0.2">
      <c r="A12">
        <v>78</v>
      </c>
      <c r="D12">
        <v>62</v>
      </c>
    </row>
    <row r="13" spans="1:7" x14ac:dyDescent="0.2">
      <c r="A13">
        <v>50</v>
      </c>
      <c r="D13">
        <v>32</v>
      </c>
    </row>
    <row r="14" spans="1:7" x14ac:dyDescent="0.2">
      <c r="A14">
        <v>57</v>
      </c>
      <c r="D14">
        <v>55</v>
      </c>
    </row>
    <row r="15" spans="1:7" x14ac:dyDescent="0.2">
      <c r="A15">
        <v>72</v>
      </c>
      <c r="D15">
        <v>58</v>
      </c>
    </row>
    <row r="16" spans="1:7" x14ac:dyDescent="0.2">
      <c r="A16" s="1" t="s">
        <v>8</v>
      </c>
      <c r="B16" s="1" t="s">
        <v>9</v>
      </c>
      <c r="C16" s="1"/>
      <c r="D16" s="2" t="s">
        <v>8</v>
      </c>
      <c r="E16" s="2" t="s">
        <v>9</v>
      </c>
      <c r="F16" s="2"/>
      <c r="G16" s="4"/>
    </row>
    <row r="18" spans="1:4" x14ac:dyDescent="0.2">
      <c r="A18" s="1" t="s">
        <v>12</v>
      </c>
      <c r="D18" s="2" t="s">
        <v>14</v>
      </c>
    </row>
    <row r="20" spans="1:4" x14ac:dyDescent="0.2">
      <c r="A20" s="1" t="s">
        <v>13</v>
      </c>
      <c r="D20" s="2" t="s">
        <v>15</v>
      </c>
    </row>
    <row r="22" spans="1:4" x14ac:dyDescent="0.2">
      <c r="A22" s="3" t="s">
        <v>16</v>
      </c>
    </row>
    <row r="24" spans="1:4" x14ac:dyDescent="0.2">
      <c r="A24" s="3" t="s">
        <v>17</v>
      </c>
      <c r="D24" s="3" t="s">
        <v>18</v>
      </c>
    </row>
  </sheetData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/>
  </sheetViews>
  <sheetFormatPr defaultRowHeight="13" x14ac:dyDescent="0.2"/>
  <cols>
    <col min="1" max="6" width="10.453125" customWidth="1"/>
  </cols>
  <sheetData>
    <row r="1" spans="1:7" x14ac:dyDescent="0.2">
      <c r="A1" s="1" t="s">
        <v>20</v>
      </c>
      <c r="D1" s="2" t="s">
        <v>24</v>
      </c>
    </row>
    <row r="3" spans="1:7" x14ac:dyDescent="0.2">
      <c r="A3" s="1" t="s">
        <v>5</v>
      </c>
      <c r="B3" s="1" t="s">
        <v>6</v>
      </c>
      <c r="C3" s="1" t="s">
        <v>7</v>
      </c>
      <c r="D3" s="2" t="s">
        <v>2</v>
      </c>
      <c r="E3" s="2" t="s">
        <v>6</v>
      </c>
      <c r="F3" s="2" t="s">
        <v>7</v>
      </c>
      <c r="G3" s="4" t="s">
        <v>25</v>
      </c>
    </row>
    <row r="4" spans="1:7" x14ac:dyDescent="0.2">
      <c r="A4">
        <v>36</v>
      </c>
      <c r="D4">
        <v>16</v>
      </c>
    </row>
    <row r="5" spans="1:7" x14ac:dyDescent="0.2">
      <c r="A5">
        <v>40</v>
      </c>
      <c r="D5">
        <v>20</v>
      </c>
    </row>
    <row r="6" spans="1:7" x14ac:dyDescent="0.2">
      <c r="A6">
        <v>78</v>
      </c>
      <c r="D6">
        <v>21</v>
      </c>
    </row>
    <row r="7" spans="1:7" x14ac:dyDescent="0.2">
      <c r="A7">
        <v>68</v>
      </c>
      <c r="D7">
        <v>21</v>
      </c>
    </row>
    <row r="8" spans="1:7" x14ac:dyDescent="0.2">
      <c r="A8">
        <v>54</v>
      </c>
      <c r="D8">
        <v>19</v>
      </c>
    </row>
    <row r="9" spans="1:7" x14ac:dyDescent="0.2">
      <c r="A9">
        <v>65</v>
      </c>
      <c r="D9">
        <v>23</v>
      </c>
    </row>
    <row r="10" spans="1:7" x14ac:dyDescent="0.2">
      <c r="A10">
        <v>76</v>
      </c>
      <c r="D10">
        <v>22</v>
      </c>
    </row>
    <row r="11" spans="1:7" x14ac:dyDescent="0.2">
      <c r="A11">
        <v>48</v>
      </c>
      <c r="D11">
        <v>14</v>
      </c>
    </row>
    <row r="12" spans="1:7" x14ac:dyDescent="0.2">
      <c r="A12">
        <v>70</v>
      </c>
      <c r="D12">
        <v>17</v>
      </c>
    </row>
    <row r="13" spans="1:7" x14ac:dyDescent="0.2">
      <c r="A13">
        <v>48</v>
      </c>
      <c r="D13">
        <v>26</v>
      </c>
    </row>
    <row r="14" spans="1:7" x14ac:dyDescent="0.2">
      <c r="A14">
        <v>60</v>
      </c>
      <c r="D14">
        <v>24</v>
      </c>
    </row>
    <row r="15" spans="1:7" x14ac:dyDescent="0.2">
      <c r="A15">
        <v>83</v>
      </c>
      <c r="D15">
        <v>15</v>
      </c>
    </row>
    <row r="16" spans="1:7" x14ac:dyDescent="0.2">
      <c r="A16" s="1" t="s">
        <v>8</v>
      </c>
      <c r="B16" s="1" t="s">
        <v>9</v>
      </c>
      <c r="C16" s="1"/>
      <c r="D16" s="2" t="s">
        <v>8</v>
      </c>
      <c r="E16" s="2" t="s">
        <v>9</v>
      </c>
      <c r="F16" s="2"/>
      <c r="G16" s="4"/>
    </row>
    <row r="18" spans="1:4" x14ac:dyDescent="0.2">
      <c r="A18" s="1" t="s">
        <v>21</v>
      </c>
      <c r="D18" s="2" t="s">
        <v>26</v>
      </c>
    </row>
    <row r="20" spans="1:4" x14ac:dyDescent="0.2">
      <c r="A20" s="1" t="s">
        <v>22</v>
      </c>
      <c r="D20" s="2" t="s">
        <v>27</v>
      </c>
    </row>
    <row r="22" spans="1:4" x14ac:dyDescent="0.2">
      <c r="A22" s="3" t="s">
        <v>23</v>
      </c>
    </row>
    <row r="24" spans="1:4" x14ac:dyDescent="0.2">
      <c r="A24" s="3" t="s">
        <v>17</v>
      </c>
      <c r="D24" s="3" t="s">
        <v>18</v>
      </c>
    </row>
  </sheetData>
  <phoneticPr fontI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3" x14ac:dyDescent="0.2"/>
  <cols>
    <col min="3" max="3" width="11.6328125" customWidth="1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>
        <v>1</v>
      </c>
      <c r="B2">
        <v>7.9</v>
      </c>
      <c r="C2">
        <v>18</v>
      </c>
    </row>
    <row r="3" spans="1:3" x14ac:dyDescent="0.2">
      <c r="A3">
        <v>2</v>
      </c>
      <c r="B3">
        <v>7.3</v>
      </c>
      <c r="C3">
        <v>23</v>
      </c>
    </row>
    <row r="4" spans="1:3" x14ac:dyDescent="0.2">
      <c r="A4">
        <v>3</v>
      </c>
      <c r="B4">
        <v>7.2</v>
      </c>
      <c r="C4">
        <v>21</v>
      </c>
    </row>
    <row r="5" spans="1:3" x14ac:dyDescent="0.2">
      <c r="A5">
        <v>4</v>
      </c>
      <c r="B5">
        <v>8.4</v>
      </c>
      <c r="C5">
        <v>17</v>
      </c>
    </row>
    <row r="6" spans="1:3" x14ac:dyDescent="0.2">
      <c r="A6">
        <v>5</v>
      </c>
      <c r="B6">
        <v>7.4</v>
      </c>
      <c r="C6">
        <v>19</v>
      </c>
    </row>
    <row r="7" spans="1:3" x14ac:dyDescent="0.2">
      <c r="A7">
        <v>6</v>
      </c>
      <c r="B7">
        <v>7.2</v>
      </c>
      <c r="C7">
        <v>18</v>
      </c>
    </row>
    <row r="8" spans="1:3" x14ac:dyDescent="0.2">
      <c r="A8">
        <v>7</v>
      </c>
      <c r="B8">
        <v>7</v>
      </c>
      <c r="C8">
        <v>26</v>
      </c>
    </row>
    <row r="9" spans="1:3" x14ac:dyDescent="0.2">
      <c r="A9">
        <v>8</v>
      </c>
      <c r="B9">
        <v>8.3000000000000007</v>
      </c>
      <c r="C9">
        <v>17</v>
      </c>
    </row>
    <row r="10" spans="1:3" x14ac:dyDescent="0.2">
      <c r="A10">
        <v>9</v>
      </c>
      <c r="B10">
        <v>6.8</v>
      </c>
      <c r="C10">
        <v>28</v>
      </c>
    </row>
    <row r="11" spans="1:3" x14ac:dyDescent="0.2">
      <c r="A11">
        <v>10</v>
      </c>
      <c r="B11">
        <v>7.2</v>
      </c>
      <c r="C11">
        <v>22</v>
      </c>
    </row>
    <row r="12" spans="1:3" x14ac:dyDescent="0.2">
      <c r="A12">
        <v>11</v>
      </c>
      <c r="B12">
        <v>7.6</v>
      </c>
      <c r="C12">
        <v>24</v>
      </c>
    </row>
    <row r="13" spans="1:3" x14ac:dyDescent="0.2">
      <c r="A13">
        <v>12</v>
      </c>
      <c r="B13">
        <v>7.5</v>
      </c>
      <c r="C13">
        <v>23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3" x14ac:dyDescent="0.2"/>
  <cols>
    <col min="3" max="3" width="11.6328125" customWidth="1"/>
  </cols>
  <sheetData>
    <row r="1" spans="1:3" x14ac:dyDescent="0.2">
      <c r="A1" s="1" t="s">
        <v>0</v>
      </c>
      <c r="B1" s="1" t="s">
        <v>3</v>
      </c>
      <c r="C1" s="1" t="s">
        <v>4</v>
      </c>
    </row>
    <row r="2" spans="1:3" x14ac:dyDescent="0.2">
      <c r="A2">
        <v>1</v>
      </c>
      <c r="B2">
        <v>59</v>
      </c>
      <c r="C2">
        <v>46</v>
      </c>
    </row>
    <row r="3" spans="1:3" x14ac:dyDescent="0.2">
      <c r="A3">
        <v>2</v>
      </c>
      <c r="B3">
        <v>84</v>
      </c>
      <c r="C3">
        <v>73</v>
      </c>
    </row>
    <row r="4" spans="1:3" x14ac:dyDescent="0.2">
      <c r="A4">
        <v>3</v>
      </c>
      <c r="B4">
        <v>66</v>
      </c>
      <c r="C4">
        <v>54</v>
      </c>
    </row>
    <row r="5" spans="1:3" x14ac:dyDescent="0.2">
      <c r="A5">
        <v>4</v>
      </c>
      <c r="B5">
        <v>63</v>
      </c>
      <c r="C5">
        <v>57</v>
      </c>
    </row>
    <row r="6" spans="1:3" x14ac:dyDescent="0.2">
      <c r="A6">
        <v>5</v>
      </c>
      <c r="B6">
        <v>84</v>
      </c>
      <c r="C6">
        <v>70</v>
      </c>
    </row>
    <row r="7" spans="1:3" x14ac:dyDescent="0.2">
      <c r="A7">
        <v>6</v>
      </c>
      <c r="B7">
        <v>76</v>
      </c>
      <c r="C7">
        <v>67</v>
      </c>
    </row>
    <row r="8" spans="1:3" x14ac:dyDescent="0.2">
      <c r="A8">
        <v>7</v>
      </c>
      <c r="B8">
        <v>55</v>
      </c>
      <c r="C8">
        <v>41</v>
      </c>
    </row>
    <row r="9" spans="1:3" x14ac:dyDescent="0.2">
      <c r="A9">
        <v>8</v>
      </c>
      <c r="B9">
        <v>64</v>
      </c>
      <c r="C9">
        <v>60</v>
      </c>
    </row>
    <row r="10" spans="1:3" x14ac:dyDescent="0.2">
      <c r="A10">
        <v>9</v>
      </c>
      <c r="B10">
        <v>78</v>
      </c>
      <c r="C10">
        <v>62</v>
      </c>
    </row>
    <row r="11" spans="1:3" x14ac:dyDescent="0.2">
      <c r="A11">
        <v>10</v>
      </c>
      <c r="B11">
        <v>50</v>
      </c>
      <c r="C11">
        <v>32</v>
      </c>
    </row>
    <row r="12" spans="1:3" x14ac:dyDescent="0.2">
      <c r="A12">
        <v>11</v>
      </c>
      <c r="B12">
        <v>57</v>
      </c>
      <c r="C12">
        <v>55</v>
      </c>
    </row>
    <row r="13" spans="1:3" x14ac:dyDescent="0.2">
      <c r="A13">
        <v>12</v>
      </c>
      <c r="B13">
        <v>72</v>
      </c>
      <c r="C13">
        <v>58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3" x14ac:dyDescent="0.2"/>
  <cols>
    <col min="3" max="3" width="11.6328125" customWidth="1"/>
  </cols>
  <sheetData>
    <row r="1" spans="1:3" x14ac:dyDescent="0.2">
      <c r="A1" s="1" t="s">
        <v>0</v>
      </c>
      <c r="B1" s="1" t="s">
        <v>5</v>
      </c>
      <c r="C1" s="1" t="s">
        <v>2</v>
      </c>
    </row>
    <row r="2" spans="1:3" x14ac:dyDescent="0.2">
      <c r="A2">
        <v>1</v>
      </c>
      <c r="B2">
        <v>36</v>
      </c>
      <c r="C2">
        <v>16</v>
      </c>
    </row>
    <row r="3" spans="1:3" x14ac:dyDescent="0.2">
      <c r="A3">
        <v>2</v>
      </c>
      <c r="B3">
        <v>40</v>
      </c>
      <c r="C3">
        <v>20</v>
      </c>
    </row>
    <row r="4" spans="1:3" x14ac:dyDescent="0.2">
      <c r="A4">
        <v>3</v>
      </c>
      <c r="B4">
        <v>78</v>
      </c>
      <c r="C4">
        <v>21</v>
      </c>
    </row>
    <row r="5" spans="1:3" x14ac:dyDescent="0.2">
      <c r="A5">
        <v>4</v>
      </c>
      <c r="B5">
        <v>68</v>
      </c>
      <c r="C5">
        <v>21</v>
      </c>
    </row>
    <row r="6" spans="1:3" x14ac:dyDescent="0.2">
      <c r="A6">
        <v>5</v>
      </c>
      <c r="B6">
        <v>54</v>
      </c>
      <c r="C6">
        <v>19</v>
      </c>
    </row>
    <row r="7" spans="1:3" x14ac:dyDescent="0.2">
      <c r="A7">
        <v>6</v>
      </c>
      <c r="B7">
        <v>65</v>
      </c>
      <c r="C7">
        <v>23</v>
      </c>
    </row>
    <row r="8" spans="1:3" x14ac:dyDescent="0.2">
      <c r="A8">
        <v>7</v>
      </c>
      <c r="B8">
        <v>76</v>
      </c>
      <c r="C8">
        <v>22</v>
      </c>
    </row>
    <row r="9" spans="1:3" x14ac:dyDescent="0.2">
      <c r="A9">
        <v>8</v>
      </c>
      <c r="B9">
        <v>48</v>
      </c>
      <c r="C9">
        <v>14</v>
      </c>
    </row>
    <row r="10" spans="1:3" x14ac:dyDescent="0.2">
      <c r="A10">
        <v>9</v>
      </c>
      <c r="B10">
        <v>70</v>
      </c>
      <c r="C10">
        <v>17</v>
      </c>
    </row>
    <row r="11" spans="1:3" x14ac:dyDescent="0.2">
      <c r="A11">
        <v>10</v>
      </c>
      <c r="B11">
        <v>48</v>
      </c>
      <c r="C11">
        <v>26</v>
      </c>
    </row>
    <row r="12" spans="1:3" x14ac:dyDescent="0.2">
      <c r="A12">
        <v>11</v>
      </c>
      <c r="B12">
        <v>60</v>
      </c>
      <c r="C12">
        <v>24</v>
      </c>
    </row>
    <row r="13" spans="1:3" x14ac:dyDescent="0.2">
      <c r="A13">
        <v>12</v>
      </c>
      <c r="B13">
        <v>83</v>
      </c>
      <c r="C13">
        <v>15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/>
  </sheetViews>
  <sheetFormatPr defaultRowHeight="13" x14ac:dyDescent="0.2"/>
  <cols>
    <col min="1" max="6" width="10.453125" customWidth="1"/>
  </cols>
  <sheetData>
    <row r="1" spans="1:7" x14ac:dyDescent="0.2">
      <c r="A1" s="1" t="s">
        <v>10</v>
      </c>
      <c r="B1">
        <f>AVERAGE(A4:A15)</f>
        <v>70.333333333333329</v>
      </c>
      <c r="D1" s="2" t="s">
        <v>11</v>
      </c>
      <c r="E1">
        <f>AVERAGE(D4:D15)</f>
        <v>56.5</v>
      </c>
    </row>
    <row r="3" spans="1:7" x14ac:dyDescent="0.2">
      <c r="A3" s="1" t="s">
        <v>3</v>
      </c>
      <c r="B3" s="1" t="s">
        <v>6</v>
      </c>
      <c r="C3" s="1" t="s">
        <v>7</v>
      </c>
      <c r="D3" s="2" t="s">
        <v>4</v>
      </c>
      <c r="E3" s="2" t="s">
        <v>6</v>
      </c>
      <c r="F3" s="2" t="s">
        <v>7</v>
      </c>
      <c r="G3" s="4" t="s">
        <v>19</v>
      </c>
    </row>
    <row r="4" spans="1:7" x14ac:dyDescent="0.2">
      <c r="A4">
        <v>59</v>
      </c>
      <c r="B4">
        <f>A4-$B$1</f>
        <v>-11.333333333333329</v>
      </c>
      <c r="C4">
        <f>B4^2</f>
        <v>128.44444444444434</v>
      </c>
      <c r="D4">
        <v>46</v>
      </c>
      <c r="E4">
        <f>D4-$E$1</f>
        <v>-10.5</v>
      </c>
      <c r="F4">
        <f>E4^2</f>
        <v>110.25</v>
      </c>
      <c r="G4">
        <f>B4*E4</f>
        <v>118.99999999999994</v>
      </c>
    </row>
    <row r="5" spans="1:7" x14ac:dyDescent="0.2">
      <c r="A5">
        <v>84</v>
      </c>
      <c r="B5">
        <f t="shared" ref="B5:B15" si="0">A5-$B$1</f>
        <v>13.666666666666671</v>
      </c>
      <c r="C5">
        <f t="shared" ref="C5:C15" si="1">B5^2</f>
        <v>186.77777777777791</v>
      </c>
      <c r="D5">
        <v>73</v>
      </c>
      <c r="E5">
        <f t="shared" ref="E5:E15" si="2">D5-$E$1</f>
        <v>16.5</v>
      </c>
      <c r="F5">
        <f t="shared" ref="F5:F15" si="3">E5^2</f>
        <v>272.25</v>
      </c>
      <c r="G5">
        <f t="shared" ref="G5:G15" si="4">B5*E5</f>
        <v>225.50000000000009</v>
      </c>
    </row>
    <row r="6" spans="1:7" x14ac:dyDescent="0.2">
      <c r="A6">
        <v>86</v>
      </c>
      <c r="B6">
        <f t="shared" si="0"/>
        <v>15.666666666666671</v>
      </c>
      <c r="C6">
        <f t="shared" si="1"/>
        <v>245.4444444444446</v>
      </c>
      <c r="D6">
        <v>52</v>
      </c>
      <c r="E6">
        <f t="shared" si="2"/>
        <v>-4.5</v>
      </c>
      <c r="F6">
        <f t="shared" si="3"/>
        <v>20.25</v>
      </c>
      <c r="G6">
        <f t="shared" si="4"/>
        <v>-70.500000000000028</v>
      </c>
    </row>
    <row r="7" spans="1:7" x14ac:dyDescent="0.2">
      <c r="A7">
        <v>63</v>
      </c>
      <c r="B7">
        <f t="shared" si="0"/>
        <v>-7.3333333333333286</v>
      </c>
      <c r="C7">
        <f t="shared" si="1"/>
        <v>53.777777777777708</v>
      </c>
      <c r="D7">
        <v>57</v>
      </c>
      <c r="E7">
        <f t="shared" si="2"/>
        <v>0.5</v>
      </c>
      <c r="F7">
        <f t="shared" si="3"/>
        <v>0.25</v>
      </c>
      <c r="G7">
        <f t="shared" si="4"/>
        <v>-3.6666666666666643</v>
      </c>
    </row>
    <row r="8" spans="1:7" x14ac:dyDescent="0.2">
      <c r="A8">
        <v>84</v>
      </c>
      <c r="B8">
        <f t="shared" si="0"/>
        <v>13.666666666666671</v>
      </c>
      <c r="C8">
        <f t="shared" si="1"/>
        <v>186.77777777777791</v>
      </c>
      <c r="D8">
        <v>70</v>
      </c>
      <c r="E8">
        <f t="shared" si="2"/>
        <v>13.5</v>
      </c>
      <c r="F8">
        <f t="shared" si="3"/>
        <v>182.25</v>
      </c>
      <c r="G8">
        <f t="shared" si="4"/>
        <v>184.50000000000006</v>
      </c>
    </row>
    <row r="9" spans="1:7" x14ac:dyDescent="0.2">
      <c r="A9">
        <v>76</v>
      </c>
      <c r="B9">
        <f t="shared" si="0"/>
        <v>5.6666666666666714</v>
      </c>
      <c r="C9">
        <f t="shared" si="1"/>
        <v>32.111111111111164</v>
      </c>
      <c r="D9">
        <v>67</v>
      </c>
      <c r="E9">
        <f t="shared" si="2"/>
        <v>10.5</v>
      </c>
      <c r="F9">
        <f t="shared" si="3"/>
        <v>110.25</v>
      </c>
      <c r="G9">
        <f t="shared" si="4"/>
        <v>59.50000000000005</v>
      </c>
    </row>
    <row r="10" spans="1:7" x14ac:dyDescent="0.2">
      <c r="A10">
        <v>71</v>
      </c>
      <c r="B10">
        <f t="shared" si="0"/>
        <v>0.6666666666666714</v>
      </c>
      <c r="C10">
        <f t="shared" si="1"/>
        <v>0.44444444444445075</v>
      </c>
      <c r="D10">
        <v>46</v>
      </c>
      <c r="E10">
        <f t="shared" si="2"/>
        <v>-10.5</v>
      </c>
      <c r="F10">
        <f t="shared" si="3"/>
        <v>110.25</v>
      </c>
      <c r="G10">
        <f t="shared" si="4"/>
        <v>-7.0000000000000497</v>
      </c>
    </row>
    <row r="11" spans="1:7" x14ac:dyDescent="0.2">
      <c r="A11">
        <v>64</v>
      </c>
      <c r="B11">
        <f t="shared" si="0"/>
        <v>-6.3333333333333286</v>
      </c>
      <c r="C11">
        <f t="shared" si="1"/>
        <v>40.11111111111105</v>
      </c>
      <c r="D11">
        <v>60</v>
      </c>
      <c r="E11">
        <f t="shared" si="2"/>
        <v>3.5</v>
      </c>
      <c r="F11">
        <f t="shared" si="3"/>
        <v>12.25</v>
      </c>
      <c r="G11">
        <f t="shared" si="4"/>
        <v>-22.16666666666665</v>
      </c>
    </row>
    <row r="12" spans="1:7" x14ac:dyDescent="0.2">
      <c r="A12">
        <v>78</v>
      </c>
      <c r="B12">
        <f t="shared" si="0"/>
        <v>7.6666666666666714</v>
      </c>
      <c r="C12">
        <f t="shared" si="1"/>
        <v>58.77777777777785</v>
      </c>
      <c r="D12">
        <v>62</v>
      </c>
      <c r="E12">
        <f t="shared" si="2"/>
        <v>5.5</v>
      </c>
      <c r="F12">
        <f t="shared" si="3"/>
        <v>30.25</v>
      </c>
      <c r="G12">
        <f t="shared" si="4"/>
        <v>42.166666666666693</v>
      </c>
    </row>
    <row r="13" spans="1:7" x14ac:dyDescent="0.2">
      <c r="A13">
        <v>50</v>
      </c>
      <c r="B13">
        <f t="shared" si="0"/>
        <v>-20.333333333333329</v>
      </c>
      <c r="C13">
        <f t="shared" si="1"/>
        <v>413.44444444444423</v>
      </c>
      <c r="D13">
        <v>32</v>
      </c>
      <c r="E13">
        <f t="shared" si="2"/>
        <v>-24.5</v>
      </c>
      <c r="F13">
        <f t="shared" si="3"/>
        <v>600.25</v>
      </c>
      <c r="G13">
        <f t="shared" si="4"/>
        <v>498.16666666666657</v>
      </c>
    </row>
    <row r="14" spans="1:7" x14ac:dyDescent="0.2">
      <c r="A14">
        <v>57</v>
      </c>
      <c r="B14">
        <f t="shared" si="0"/>
        <v>-13.333333333333329</v>
      </c>
      <c r="C14">
        <f t="shared" si="1"/>
        <v>177.77777777777766</v>
      </c>
      <c r="D14">
        <v>55</v>
      </c>
      <c r="E14">
        <f t="shared" si="2"/>
        <v>-1.5</v>
      </c>
      <c r="F14">
        <f t="shared" si="3"/>
        <v>2.25</v>
      </c>
      <c r="G14">
        <f t="shared" si="4"/>
        <v>19.999999999999993</v>
      </c>
    </row>
    <row r="15" spans="1:7" x14ac:dyDescent="0.2">
      <c r="A15">
        <v>72</v>
      </c>
      <c r="B15">
        <f t="shared" si="0"/>
        <v>1.6666666666666714</v>
      </c>
      <c r="C15">
        <f t="shared" si="1"/>
        <v>2.7777777777777937</v>
      </c>
      <c r="D15">
        <v>58</v>
      </c>
      <c r="E15">
        <f t="shared" si="2"/>
        <v>1.5</v>
      </c>
      <c r="F15">
        <f t="shared" si="3"/>
        <v>2.25</v>
      </c>
      <c r="G15">
        <f t="shared" si="4"/>
        <v>2.5000000000000071</v>
      </c>
    </row>
    <row r="16" spans="1:7" x14ac:dyDescent="0.2">
      <c r="A16" s="1" t="s">
        <v>8</v>
      </c>
      <c r="B16" s="1" t="s">
        <v>9</v>
      </c>
      <c r="C16" s="1">
        <f>SUM(C4:C15)</f>
        <v>1526.6666666666667</v>
      </c>
      <c r="D16" s="2" t="s">
        <v>8</v>
      </c>
      <c r="E16" s="2" t="s">
        <v>9</v>
      </c>
      <c r="F16" s="2">
        <f>SUM(F4:F15)</f>
        <v>1453</v>
      </c>
      <c r="G16" s="4">
        <f>SUM(G4:G15)</f>
        <v>1048</v>
      </c>
    </row>
    <row r="18" spans="1:6" x14ac:dyDescent="0.2">
      <c r="A18" s="1" t="s">
        <v>12</v>
      </c>
      <c r="B18">
        <f>C16/COUNT(A4:A15)</f>
        <v>127.22222222222223</v>
      </c>
      <c r="C18">
        <f>VARP(A4:A15)</f>
        <v>127.22222222222223</v>
      </c>
      <c r="D18" s="2" t="s">
        <v>14</v>
      </c>
      <c r="E18">
        <f>F16/COUNT(D4:D15)</f>
        <v>121.08333333333333</v>
      </c>
      <c r="F18">
        <f>VARP(D4:D15)</f>
        <v>121.08333333333333</v>
      </c>
    </row>
    <row r="20" spans="1:6" x14ac:dyDescent="0.2">
      <c r="A20" s="1" t="s">
        <v>13</v>
      </c>
      <c r="B20">
        <f>SQRT(B18)</f>
        <v>11.279282877125754</v>
      </c>
      <c r="C20">
        <f>STDEVPA(A4:A15)</f>
        <v>11.279282877125754</v>
      </c>
      <c r="D20" s="2" t="s">
        <v>15</v>
      </c>
      <c r="E20">
        <f>SQRT(E18)</f>
        <v>11.003787226829376</v>
      </c>
      <c r="F20">
        <f>STDEVPA(D4:D15)</f>
        <v>11.003787226829376</v>
      </c>
    </row>
    <row r="22" spans="1:6" x14ac:dyDescent="0.2">
      <c r="A22" s="3" t="s">
        <v>16</v>
      </c>
      <c r="B22">
        <f>B20*E20</f>
        <v>124.11482885111165</v>
      </c>
    </row>
    <row r="24" spans="1:6" x14ac:dyDescent="0.2">
      <c r="A24" s="3" t="s">
        <v>17</v>
      </c>
      <c r="B24">
        <f>G16/COUNT(A4:A15)</f>
        <v>87.333333333333329</v>
      </c>
      <c r="C24">
        <f>COVAR(A4:A15,D4:D15)</f>
        <v>87.333333333333329</v>
      </c>
      <c r="D24" s="3" t="s">
        <v>18</v>
      </c>
      <c r="E24">
        <f>B24/B22</f>
        <v>0.70364946833305897</v>
      </c>
      <c r="F24">
        <f>CORREL(A4:A15,D4:D15)</f>
        <v>0.70364946833305897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＃９問１</vt:lpstr>
      <vt:lpstr>＃９問２</vt:lpstr>
      <vt:lpstr>＃９問３</vt:lpstr>
      <vt:lpstr>＃１０問１</vt:lpstr>
      <vt:lpstr>＃１０問２</vt:lpstr>
      <vt:lpstr>＃９問１解答例</vt:lpstr>
      <vt:lpstr>＃９問２解答例</vt:lpstr>
      <vt:lpstr>＃９問３解答例</vt:lpstr>
      <vt:lpstr>＃１０問１解答例</vt:lpstr>
      <vt:lpstr>＃１０問２解答例</vt:lpstr>
      <vt:lpstr>おまけ＃９問１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2017-01-30T08:00:21Z</dcterms:modified>
</cp:coreProperties>
</file>